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605" windowHeight="9435"/>
  </bookViews>
  <sheets>
    <sheet name="Приложение 1" sheetId="11" r:id="rId1"/>
  </sheets>
  <calcPr calcId="124519"/>
</workbook>
</file>

<file path=xl/calcChain.xml><?xml version="1.0" encoding="utf-8"?>
<calcChain xmlns="http://schemas.openxmlformats.org/spreadsheetml/2006/main">
  <c r="FT5" i="11"/>
  <c r="FT6"/>
  <c r="FT7"/>
  <c r="FT8"/>
  <c r="FT9"/>
  <c r="FT10"/>
  <c r="FT11"/>
  <c r="FT12"/>
  <c r="FT4"/>
  <c r="CD4"/>
  <c r="CE4" s="1"/>
  <c r="CD5"/>
  <c r="CE5" s="1"/>
  <c r="CD6"/>
  <c r="CE6" s="1"/>
  <c r="CD7"/>
  <c r="CE7" s="1"/>
  <c r="CD8"/>
  <c r="CE8" s="1"/>
  <c r="CD9"/>
  <c r="CE9" s="1"/>
  <c r="CD10"/>
  <c r="CE10" s="1"/>
  <c r="CD11"/>
  <c r="CE11" s="1"/>
  <c r="BO4"/>
  <c r="BP4" s="1"/>
  <c r="BO5"/>
  <c r="BP5" s="1"/>
  <c r="BO6"/>
  <c r="BP6" s="1"/>
  <c r="BO7"/>
  <c r="BP7" s="1"/>
  <c r="BO8"/>
  <c r="BP8" s="1"/>
  <c r="BO9"/>
  <c r="BP9" s="1"/>
  <c r="BO10"/>
  <c r="BP10" s="1"/>
  <c r="BO11"/>
  <c r="BP11" s="1"/>
  <c r="FQ4"/>
  <c r="FR4" s="1"/>
  <c r="FQ5"/>
  <c r="FR5" s="1"/>
  <c r="FQ6"/>
  <c r="FR6" s="1"/>
  <c r="FQ7"/>
  <c r="FR7" s="1"/>
  <c r="FQ8"/>
  <c r="FR8" s="1"/>
  <c r="FQ9"/>
  <c r="FR9" s="1"/>
  <c r="FQ10"/>
  <c r="FR10" s="1"/>
  <c r="FQ11"/>
  <c r="FR11" s="1"/>
  <c r="FN4"/>
  <c r="FO4" s="1"/>
  <c r="FN5"/>
  <c r="FO5" s="1"/>
  <c r="FN6"/>
  <c r="FO6" s="1"/>
  <c r="FN7"/>
  <c r="FO7" s="1"/>
  <c r="FN8"/>
  <c r="FO8" s="1"/>
  <c r="FN9"/>
  <c r="FO9" s="1"/>
  <c r="FN10"/>
  <c r="FO10" s="1"/>
  <c r="FN11"/>
  <c r="FO11" s="1"/>
  <c r="FK4"/>
  <c r="FL4" s="1"/>
  <c r="FK5"/>
  <c r="FL5" s="1"/>
  <c r="FK6"/>
  <c r="FL6" s="1"/>
  <c r="FK7"/>
  <c r="FL7" s="1"/>
  <c r="FK8"/>
  <c r="FL8" s="1"/>
  <c r="FK9"/>
  <c r="FL9" s="1"/>
  <c r="FK10"/>
  <c r="FL10" s="1"/>
  <c r="FK11"/>
  <c r="FL11" s="1"/>
  <c r="FE4"/>
  <c r="FF4" s="1"/>
  <c r="FE5"/>
  <c r="FF5" s="1"/>
  <c r="FE6"/>
  <c r="FF6" s="1"/>
  <c r="FE7"/>
  <c r="FF7" s="1"/>
  <c r="FE8"/>
  <c r="FF8" s="1"/>
  <c r="FE9"/>
  <c r="FF9" s="1"/>
  <c r="FE10"/>
  <c r="FF10" s="1"/>
  <c r="FE11"/>
  <c r="FF11" s="1"/>
  <c r="EU4"/>
  <c r="EV4" s="1"/>
  <c r="EU5"/>
  <c r="EV5" s="1"/>
  <c r="EU6"/>
  <c r="EV6" s="1"/>
  <c r="EU7"/>
  <c r="EV7" s="1"/>
  <c r="EU8"/>
  <c r="EV8" s="1"/>
  <c r="EU9"/>
  <c r="EV9" s="1"/>
  <c r="EU10"/>
  <c r="EV10" s="1"/>
  <c r="EU11"/>
  <c r="EV11" s="1"/>
  <c r="EM4"/>
  <c r="EN4" s="1"/>
  <c r="EM5"/>
  <c r="EN5" s="1"/>
  <c r="EM6"/>
  <c r="EN6" s="1"/>
  <c r="EM7"/>
  <c r="EN7" s="1"/>
  <c r="EM8"/>
  <c r="EN8" s="1"/>
  <c r="EM9"/>
  <c r="EN9" s="1"/>
  <c r="EM10"/>
  <c r="EN10" s="1"/>
  <c r="EM11"/>
  <c r="EN11" s="1"/>
  <c r="EI4"/>
  <c r="EJ4" s="1"/>
  <c r="EI5"/>
  <c r="EJ5" s="1"/>
  <c r="EI6"/>
  <c r="EJ6" s="1"/>
  <c r="EI7"/>
  <c r="EJ7" s="1"/>
  <c r="EI8"/>
  <c r="EJ8" s="1"/>
  <c r="EI9"/>
  <c r="EJ9" s="1"/>
  <c r="EI10"/>
  <c r="EJ10" s="1"/>
  <c r="EI11"/>
  <c r="EJ11" s="1"/>
  <c r="EF4"/>
  <c r="EG4" s="1"/>
  <c r="EF5"/>
  <c r="EG5" s="1"/>
  <c r="EF6"/>
  <c r="EG6" s="1"/>
  <c r="EF7"/>
  <c r="EG7" s="1"/>
  <c r="EF8"/>
  <c r="EG8" s="1"/>
  <c r="EF9"/>
  <c r="EG9" s="1"/>
  <c r="EF10"/>
  <c r="EG10" s="1"/>
  <c r="EF11"/>
  <c r="EG11" s="1"/>
  <c r="EC4"/>
  <c r="ED4" s="1"/>
  <c r="EC5"/>
  <c r="ED5" s="1"/>
  <c r="EC6"/>
  <c r="ED6" s="1"/>
  <c r="EC7"/>
  <c r="ED7" s="1"/>
  <c r="EC8"/>
  <c r="ED8" s="1"/>
  <c r="EC9"/>
  <c r="ED9" s="1"/>
  <c r="EC10"/>
  <c r="ED10" s="1"/>
  <c r="EC11"/>
  <c r="ED11" s="1"/>
  <c r="DZ4"/>
  <c r="EA4" s="1"/>
  <c r="DZ5"/>
  <c r="EA5" s="1"/>
  <c r="DZ6"/>
  <c r="EA6" s="1"/>
  <c r="DZ7"/>
  <c r="EA7" s="1"/>
  <c r="DZ8"/>
  <c r="EA8" s="1"/>
  <c r="DZ9"/>
  <c r="EA9" s="1"/>
  <c r="DZ10"/>
  <c r="EA10" s="1"/>
  <c r="DZ11"/>
  <c r="EA11" s="1"/>
  <c r="CY4"/>
  <c r="CZ4" s="1"/>
  <c r="CY5"/>
  <c r="CZ5" s="1"/>
  <c r="CY6"/>
  <c r="CZ6" s="1"/>
  <c r="CY7"/>
  <c r="CZ7" s="1"/>
  <c r="CY8"/>
  <c r="CZ8" s="1"/>
  <c r="CY9"/>
  <c r="CZ9" s="1"/>
  <c r="CY10"/>
  <c r="CZ10" s="1"/>
  <c r="CY11"/>
  <c r="CZ11" s="1"/>
  <c r="CG4"/>
  <c r="CH4" s="1"/>
  <c r="CG5"/>
  <c r="CH5" s="1"/>
  <c r="CG6"/>
  <c r="CH6" s="1"/>
  <c r="CG7"/>
  <c r="CH7" s="1"/>
  <c r="CG8"/>
  <c r="CH8" s="1"/>
  <c r="CG9"/>
  <c r="CH9" s="1"/>
  <c r="CG10"/>
  <c r="CH10" s="1"/>
  <c r="CG11"/>
  <c r="CH11" s="1"/>
  <c r="AZ4"/>
  <c r="BA4" s="1"/>
  <c r="AZ5"/>
  <c r="BA5" s="1"/>
  <c r="AZ6"/>
  <c r="BA6" s="1"/>
  <c r="AZ7"/>
  <c r="BA7" s="1"/>
  <c r="AZ8"/>
  <c r="BA8" s="1"/>
  <c r="AZ9"/>
  <c r="BA9" s="1"/>
  <c r="AZ10"/>
  <c r="BA10" s="1"/>
  <c r="AZ11"/>
  <c r="BA11" s="1"/>
  <c r="AQ4"/>
  <c r="AR4" s="1"/>
  <c r="AQ5"/>
  <c r="AR5" s="1"/>
  <c r="AQ6"/>
  <c r="AR6" s="1"/>
  <c r="AQ7"/>
  <c r="AR7" s="1"/>
  <c r="AQ8"/>
  <c r="AR8" s="1"/>
  <c r="AQ9"/>
  <c r="AR9" s="1"/>
  <c r="AQ10"/>
  <c r="AR10" s="1"/>
  <c r="AQ11"/>
  <c r="AR11" s="1"/>
  <c r="X4"/>
  <c r="Y4" s="1"/>
  <c r="X5"/>
  <c r="Y5" s="1"/>
  <c r="X6"/>
  <c r="Y6" s="1"/>
  <c r="X7"/>
  <c r="Y7" s="1"/>
  <c r="X8"/>
  <c r="Y8" s="1"/>
  <c r="X9"/>
  <c r="Y9" s="1"/>
  <c r="X10"/>
  <c r="Y10" s="1"/>
  <c r="X11"/>
  <c r="Y11" s="1"/>
  <c r="G13"/>
  <c r="H13"/>
  <c r="I13"/>
  <c r="J13"/>
  <c r="K13"/>
  <c r="L13"/>
  <c r="M13"/>
  <c r="N13"/>
  <c r="O13"/>
  <c r="P13"/>
  <c r="Q13"/>
  <c r="R13"/>
  <c r="S13"/>
  <c r="T13"/>
  <c r="U13"/>
  <c r="V13"/>
  <c r="W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S13"/>
  <c r="AT13"/>
  <c r="AU13"/>
  <c r="AV13"/>
  <c r="AW13"/>
  <c r="AX13"/>
  <c r="AY13"/>
  <c r="BB13"/>
  <c r="BC13"/>
  <c r="BD13"/>
  <c r="BE13"/>
  <c r="BF13"/>
  <c r="BG13"/>
  <c r="BH13"/>
  <c r="BI13"/>
  <c r="BJ13"/>
  <c r="BK13"/>
  <c r="BL13"/>
  <c r="BM13"/>
  <c r="BN13"/>
  <c r="BQ13"/>
  <c r="BR13"/>
  <c r="BS13"/>
  <c r="BT13"/>
  <c r="BU13"/>
  <c r="BV13"/>
  <c r="BW13"/>
  <c r="BX13"/>
  <c r="BY13"/>
  <c r="BZ13"/>
  <c r="CA13"/>
  <c r="CB13"/>
  <c r="CC13"/>
  <c r="DU13"/>
  <c r="CF13"/>
  <c r="CG13" s="1"/>
  <c r="CH13" s="1"/>
  <c r="CI13"/>
  <c r="CJ13"/>
  <c r="CK13"/>
  <c r="CL13"/>
  <c r="CM13"/>
  <c r="CN13"/>
  <c r="CO13"/>
  <c r="CP13"/>
  <c r="CQ13"/>
  <c r="CR13"/>
  <c r="CS13"/>
  <c r="CT13"/>
  <c r="CU13"/>
  <c r="CV13"/>
  <c r="CW13"/>
  <c r="CX13"/>
  <c r="DA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DV13"/>
  <c r="DW13"/>
  <c r="DX13"/>
  <c r="DY13"/>
  <c r="EB13"/>
  <c r="EC13" s="1"/>
  <c r="ED13" s="1"/>
  <c r="EE13"/>
  <c r="EF13" s="1"/>
  <c r="EG13" s="1"/>
  <c r="EH13"/>
  <c r="EI13" s="1"/>
  <c r="EJ13" s="1"/>
  <c r="EK13"/>
  <c r="EL13"/>
  <c r="EO13"/>
  <c r="EP13"/>
  <c r="EQ13"/>
  <c r="ER13"/>
  <c r="ES13"/>
  <c r="ET13"/>
  <c r="EW13"/>
  <c r="EX13"/>
  <c r="EY13"/>
  <c r="EZ13"/>
  <c r="FA13"/>
  <c r="FB13"/>
  <c r="FC13"/>
  <c r="FD13"/>
  <c r="FG13"/>
  <c r="FH13"/>
  <c r="FI13"/>
  <c r="FJ13"/>
  <c r="FM13"/>
  <c r="FN13" s="1"/>
  <c r="FO13" s="1"/>
  <c r="FP13"/>
  <c r="FQ13" s="1"/>
  <c r="FR13" s="1"/>
  <c r="F13"/>
  <c r="CD13" l="1"/>
  <c r="CE13" s="1"/>
  <c r="BO13"/>
  <c r="BP13" s="1"/>
  <c r="X13"/>
  <c r="Y13" s="1"/>
  <c r="EM13"/>
  <c r="EN13" s="1"/>
  <c r="CY13"/>
  <c r="CZ13" s="1"/>
  <c r="DZ13"/>
  <c r="EA13" s="1"/>
  <c r="FK13"/>
  <c r="FL13" s="1"/>
  <c r="FE13"/>
  <c r="FF13" s="1"/>
  <c r="EU13"/>
  <c r="EV13" s="1"/>
  <c r="AQ13"/>
  <c r="AR13" s="1"/>
  <c r="AZ13"/>
  <c r="BA13" s="1"/>
</calcChain>
</file>

<file path=xl/sharedStrings.xml><?xml version="1.0" encoding="utf-8"?>
<sst xmlns="http://schemas.openxmlformats.org/spreadsheetml/2006/main" count="269" uniqueCount="205">
  <si>
    <t>МУНИЦИПАЛЬНОЕ ОБРАЗОВАНИЕ</t>
  </si>
  <si>
    <t>НАИМЕНОВАНИЕ ОО ПО УСТАВУ</t>
  </si>
  <si>
    <t xml:space="preserve"> Адрес сайта</t>
  </si>
  <si>
    <t>Наличие подразделов</t>
  </si>
  <si>
    <t>Информация в специальном разделе представлена в виде набора страниц и (или) иерархического списка и (или) ссылок на другие разделы Сайта</t>
  </si>
  <si>
    <t>Информация имеет общий механизм навигации по всем страницам специального раздела</t>
  </si>
  <si>
    <t>Механизм навигации представлен на каждой странице специального раздела</t>
  </si>
  <si>
    <t>Доступ к специальному разделу осуществляется с главной (основной) страницы Сайта, а также из основного навигационного меню Сайта</t>
  </si>
  <si>
    <t>Страницы специального раздела доступны в информационно-телекоммуникационной сети "Интернет" без дополнительной регистрации</t>
  </si>
  <si>
    <t xml:space="preserve">В специальном разделе имеются доступные для посетителей Сайта ссылки на файлы, снабженные информацией, поясняющей назначение данных </t>
  </si>
  <si>
    <t>Подраздел "Основные сведения"</t>
  </si>
  <si>
    <t>Подраздел "Структура и органы управления образовательной организацией"</t>
  </si>
  <si>
    <t>Подраздел "Документы" (в виде копий)</t>
  </si>
  <si>
    <t>Подраздел "Образование"</t>
  </si>
  <si>
    <t>Подраздел "Образовательные стандарты"</t>
  </si>
  <si>
    <t>Подраздел "Руководство. Педагогический (научно-педагогический) состав"</t>
  </si>
  <si>
    <t>Подраздел "Материально-техническое обеспечение и оснащенность образовательного процесса"</t>
  </si>
  <si>
    <t>Подраздел "Вакантные места для приема (перевода)"</t>
  </si>
  <si>
    <t>Подраздел "Стипендии и иные виды материальной поддержки"</t>
  </si>
  <si>
    <t>Подраздел "Платные образовательные услуги"</t>
  </si>
  <si>
    <t>Подраздел "Финансово-хозяйственная деятельность"</t>
  </si>
  <si>
    <t>Доступность сайта ОО для инвалидов по зрению</t>
  </si>
  <si>
    <t>Дизайн сайта</t>
  </si>
  <si>
    <t>Наличие ссылки на сайт Министерства образования и науки РФ</t>
  </si>
  <si>
    <t>Наличие обратной связи в любом варианте: гостевая книга, форум, электронная приёмная и т. п.</t>
  </si>
  <si>
    <t>Дата создания образовательной организации</t>
  </si>
  <si>
    <t>Учредитель(ли) образовательной организации</t>
  </si>
  <si>
    <t>Место нахождения (адрес) образовательной организации</t>
  </si>
  <si>
    <t>Контактные телефоны образовательной организации (с кодом города)</t>
  </si>
  <si>
    <t xml:space="preserve">Адрес электоронной почты образовательной организации </t>
  </si>
  <si>
    <t>Информация о наличии/отсутствии филиалов образовательной организации</t>
  </si>
  <si>
    <t>Информация о графиках работы в ОО</t>
  </si>
  <si>
    <t>Дизайн, стиль размещаемых текстов, фотографий и видеоматериалов  имеет деловой и официальный характер</t>
  </si>
  <si>
    <t>Подбор цветов текста и фона должен обеспечивать хорошую читаемость текста</t>
  </si>
  <si>
    <t>Отсутствие на сайте неработающих ссылок. В противном случае должно быть сообщение о том, что раздел (страница) находится в стадии разработки</t>
  </si>
  <si>
    <t>Отсутствие информации, не имеющей отношения к образованию и деятельности образовательной организации, в том числе рекламы.</t>
  </si>
  <si>
    <t>1.1. Основные сведения</t>
  </si>
  <si>
    <t>1.2. Структура и органы управления ОО</t>
  </si>
  <si>
    <t>1.9. Платные образовательные услуги</t>
  </si>
  <si>
    <t>1.10. Финансово- хозяйственная деятельность</t>
  </si>
  <si>
    <t>1.11. Вакантные места для приема (перевода)</t>
  </si>
  <si>
    <t>продолжительности пребывания детей в организации</t>
  </si>
  <si>
    <t>продолжительности учебной недели</t>
  </si>
  <si>
    <t xml:space="preserve">продолжительности занятий </t>
  </si>
  <si>
    <t>продолжительности работы ДОО</t>
  </si>
  <si>
    <t>праздничных (нерабочих дней) в текущем учебном году</t>
  </si>
  <si>
    <t>Наличие информации о расписании занятий</t>
  </si>
  <si>
    <t xml:space="preserve">Наличие информации о графике питания обучающихся </t>
  </si>
  <si>
    <t>Наличие информации о графике приема граждан администрацией</t>
  </si>
  <si>
    <t>Наличие контактных телефонов администрации</t>
  </si>
  <si>
    <t>Наличие адреса электронной почты администрации</t>
  </si>
  <si>
    <t>Наличие графика приема родителей воспитателями</t>
  </si>
  <si>
    <t>Наличие структуры ОО (в виде схемы или описаниея)</t>
  </si>
  <si>
    <t>Наличие наименований структурных подразделений (органов управления)</t>
  </si>
  <si>
    <t>Наличие информации о руководителях структурных подразделений (ФИО)</t>
  </si>
  <si>
    <t>Наличие адресов структурных подразделений</t>
  </si>
  <si>
    <t>Наличие адресов офиальных сайтов структурных подразделений в сети "Интернет"</t>
  </si>
  <si>
    <t>Наличие адресов электронной почты структурных  подразделений</t>
  </si>
  <si>
    <t xml:space="preserve"> Сведения о наличии положений о структурных подразделений с приложением копий</t>
  </si>
  <si>
    <t>Устав ОО</t>
  </si>
  <si>
    <t>Лицензия на осуществление образовательной деятельности</t>
  </si>
  <si>
    <t xml:space="preserve">Приложения к  Лицензии на осуществление образовательной деятельности </t>
  </si>
  <si>
    <t>План финансово-хозяйственной деятельности или бюджетная смета образовательной организации</t>
  </si>
  <si>
    <t>Отчет о результатах самообследования образовательной организации (за прошедший учебный год)</t>
  </si>
  <si>
    <t>Информация о предписаниях органов, осуществляющих государственный контроль (надзор) в сфере образования</t>
  </si>
  <si>
    <t>Наличие информации об уровнях образования</t>
  </si>
  <si>
    <t>Наличие информации о формах обучения</t>
  </si>
  <si>
    <t>Наличие информации о нормативных сроках обучения</t>
  </si>
  <si>
    <t>Наличие описания учебного плана с приложением его копии и указанием учебного года</t>
  </si>
  <si>
    <t>Наличие календарного учебного графика (с приложением его копии и указанием учебного года)</t>
  </si>
  <si>
    <t>Наличие методических документов, разработанных ОО для обеспечения образовательного процесса</t>
  </si>
  <si>
    <t>Наличие информации о численности воспитанников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 (в  виде таблицы)</t>
  </si>
  <si>
    <t>Наличие сведений о кружках, секциях, творческих коллективах</t>
  </si>
  <si>
    <t>Сведения о языке обучения</t>
  </si>
  <si>
    <t>Образовательные стандарты с приложением их копий (при наличии). Допускается вместо копий ФГОС размещать в подразделе гиперссылки на соответствующие документы на сайте Министерства образования и науки Российской Федерации</t>
  </si>
  <si>
    <t>Руководитель ОО</t>
  </si>
  <si>
    <t>Заместители руководителя ОО</t>
  </si>
  <si>
    <t>Наличие информации об оборудованных групповых помещениях</t>
  </si>
  <si>
    <t>Наличие методического кабинета</t>
  </si>
  <si>
    <t>Информация о наличии средств воспитания и развития</t>
  </si>
  <si>
    <t>Сведения о наличии огборудованного музыкального зала</t>
  </si>
  <si>
    <t>Наличие информации об оборудованном спортивном зале</t>
  </si>
  <si>
    <t xml:space="preserve">Информация о наличии прогулочных площадок </t>
  </si>
  <si>
    <t xml:space="preserve"> Сведения о наличии спортивной площадки</t>
  </si>
  <si>
    <t>Сведения о наличии цветников, огородов, зон озеленения и пр.</t>
  </si>
  <si>
    <t>Наличие информации об оснащении пищеблока</t>
  </si>
  <si>
    <t>Информация о возможности доступа к информационным системам и информационно-телекоммуникационным сетям</t>
  </si>
  <si>
    <t>Информация об обеспеченности воспитателей компьютерами</t>
  </si>
  <si>
    <t>Информация об обеспеченности ОО мультимедийными проекторами (количество мультимедийных проекторов на учебный коллектив)</t>
  </si>
  <si>
    <t>Информация об обеспеченности ОО интерактивными досками и приставками (количество интерактивных досок и приставок)</t>
  </si>
  <si>
    <t>Информация о количистве вакантных мест для приема (перевода). Наличие электронной очереди</t>
  </si>
  <si>
    <t xml:space="preserve">Наличие или отсутствие информации о порядке оказания платных образовательных услуг </t>
  </si>
  <si>
    <t>Наличие информации об объёме образовательной деятельности, финансовое обеспечение которой осуществляется за счёт бюджетных ассигнований федерального бюджета, бюджетов субъектов РФ, местных бюджетов, по договорам об образовании за счёт средств физических и (или) юридических лиц (в табличном варианте)</t>
  </si>
  <si>
    <t>Наличие ежегодного отчёта о поступлении и расходовании финансовых и материальных средств по итогам финансового года</t>
  </si>
  <si>
    <t>Наличие сведений о дополнительных образовательных программах</t>
  </si>
  <si>
    <t>Наличие  в ОО обучающихся-инвалидов и обучающихся с ОВЗ</t>
  </si>
  <si>
    <t>Наличие нормативных документов, регуирующих процесс образования детей с ОВЗ</t>
  </si>
  <si>
    <t xml:space="preserve"> Наличие информации об использовании специальных методов обучения и воспитания детей с ОВЗ</t>
  </si>
  <si>
    <t>Наличие версии для инвалидов по зрению</t>
  </si>
  <si>
    <t>Возможность увеличения масштаба текста</t>
  </si>
  <si>
    <t>Изменение цвета (текст и фон)</t>
  </si>
  <si>
    <t>Отсутствие в таблицах большого числа вложений</t>
  </si>
  <si>
    <t>Отсутствие фреймовой структуры</t>
  </si>
  <si>
    <t>Наличие  описания  гиперссылки (формат, размер)</t>
  </si>
  <si>
    <t>Объем контента не более 2-3 экранов текста</t>
  </si>
  <si>
    <t>Правила внутреннего распорядка воспитаников</t>
  </si>
  <si>
    <t>Правила внутреннего трудового распорядка</t>
  </si>
  <si>
    <t>Правила приема воспитаников</t>
  </si>
  <si>
    <t>Режим занятий воспитаников</t>
  </si>
  <si>
    <t>Порядок и основания перевода, отчисления и восстановления обучающихся</t>
  </si>
  <si>
    <t xml:space="preserve">Порядок оформления возникновения, приостановления и прекращения отношений между образовательной организацией и воспитаником и (или) родителями (законными представителями) </t>
  </si>
  <si>
    <t xml:space="preserve">Наличие копии ООП ДОО </t>
  </si>
  <si>
    <t>Наличие сведений об общей численности воспитаннив в ОО</t>
  </si>
  <si>
    <t>Наличие сведений о количестве  детей-инвалидов и детей с ОВЗ</t>
  </si>
  <si>
    <t>ФИО</t>
  </si>
  <si>
    <t>Должность</t>
  </si>
  <si>
    <t>Контактный телефон</t>
  </si>
  <si>
    <t>Адрес электронной почты</t>
  </si>
  <si>
    <t>Уровень образования</t>
  </si>
  <si>
    <t xml:space="preserve">Квалификация </t>
  </si>
  <si>
    <t>Занимаемая должность (должности)</t>
  </si>
  <si>
    <t xml:space="preserve"> Наименование направления подготовки и (или) специальности (по диплому)</t>
  </si>
  <si>
    <t>Данные о повышении квалификации и (или) профессиональной переподготовке (при наличии)</t>
  </si>
  <si>
    <t>Общий стаж работы</t>
  </si>
  <si>
    <t>Стаж работы по специальности (пед. стаж)</t>
  </si>
  <si>
    <t>Наличие информации об оборудованных групповых комнат для организации занятий, приёма пищи</t>
  </si>
  <si>
    <t>Сведения о наличии  спальных комнат для дневного сна, оборудованных индивидуальными кроватями</t>
  </si>
  <si>
    <t>Сведения о наличии  туалетных комнат, оборудованных сантехническими средствами, индивидуальными шкафчиками для хранения полотенец</t>
  </si>
  <si>
    <t>Сведения о наличии  буфетной комнаты для приёма готовой продукции, мытья посуды</t>
  </si>
  <si>
    <t>Сведения о наличии  приёмной комнаты (раздевалки)</t>
  </si>
  <si>
    <t>Сведения о наличии методического кабинета</t>
  </si>
  <si>
    <t>Информация об укомплектованности учебным, наглядным материалом</t>
  </si>
  <si>
    <t xml:space="preserve">Сведения о наличии на прогулочных площадках крытых веранд </t>
  </si>
  <si>
    <t>Сведения о наличии на прогулочных площадках зоны для подвижных игр</t>
  </si>
  <si>
    <t>Наличие песочниц, дорожек и др.</t>
  </si>
  <si>
    <t>Сведения о наличии медицинского кабинета для проведения профосмотра</t>
  </si>
  <si>
    <t xml:space="preserve">Сведения о наличии прививочного медицинского кабинета </t>
  </si>
  <si>
    <t xml:space="preserve">Сведения о наличии изолятора в медицинском кабинете </t>
  </si>
  <si>
    <t>МБДОУ детский сад «Золотой петушок»</t>
  </si>
  <si>
    <t>zolotoipetushok.kinderedu.ru</t>
  </si>
  <si>
    <t>https://izhevskoe.kinderedu.ru/</t>
  </si>
  <si>
    <t>https//svetlyachok-spa.kinderedu.ru</t>
  </si>
  <si>
    <t>1сад.рф</t>
  </si>
  <si>
    <t xml:space="preserve">https://skazka-pavlovka.kinderedu.ru </t>
  </si>
  <si>
    <t>МБДОУ детский сад «Солнышко»</t>
  </si>
  <si>
    <t>www.spassk- sun.ru</t>
  </si>
  <si>
    <t>https://teremok-spas.kinderedu.ru/</t>
  </si>
  <si>
    <t>МБДОУ Выжелесский детский сад</t>
  </si>
  <si>
    <t>https://vyshelesskiysad.kinderedu.ru</t>
  </si>
  <si>
    <t>Педагогический (научно-педагогический) состав</t>
  </si>
  <si>
    <t xml:space="preserve"> Наличие специального раздела "Сведения об образовательной организации"</t>
  </si>
  <si>
    <t>Информация о наличии средств обучения и воспитания, приспособленных для использования инвалидами и лицами с ограниченными возможностями здоровья</t>
  </si>
  <si>
    <t>82.146.32.119 Belgium,   Bruxelles</t>
  </si>
  <si>
    <t>82.146.32.119
Страна Russian Federation  Russian Federation</t>
  </si>
  <si>
    <t>82.146.32.119
Местонахождение:  Россия, Москва</t>
  </si>
  <si>
    <t>185.165.123.4
Страна Switzerland  Switzerland</t>
  </si>
  <si>
    <t>185.165.123.4 
Местонахождение:  Россия, Москва</t>
  </si>
  <si>
    <t>Местоположение и ip адрес ДОО</t>
  </si>
  <si>
    <t>Коллективный договор</t>
  </si>
  <si>
    <t>Наличие отдельного раздела "Обучение детей-инвалидов и детей с ОВЗ"(ОВЗ) или наличие информации об обучении детей-инвалидов и детей с ОВЗ в подразделах "Образование" и "МТО"</t>
  </si>
  <si>
    <t>Наличие описания ООП ДОО</t>
  </si>
  <si>
    <t>Наличие документа о материальной поддержке и компенсаций</t>
  </si>
  <si>
    <t>Наличие сведений об условиях охраны здоровья</t>
  </si>
  <si>
    <t>Информация о наличии/или отсутсвии в ДОУ медицинского блока</t>
  </si>
  <si>
    <t>Сведения o наличии АООП образовательной организации</t>
  </si>
  <si>
    <t xml:space="preserve"> Сопровождение графических изображений пояснительным текстом</t>
  </si>
  <si>
    <t xml:space="preserve">Режим работы образовательной организации. Наличие информации о: </t>
  </si>
  <si>
    <t>Общее количество баллов</t>
  </si>
  <si>
    <t>% от общего объёма запрашиваемой информации  в подразделе "Основные сведения"</t>
  </si>
  <si>
    <t>МБДОУ детский сад «Светлячок»</t>
  </si>
  <si>
    <t>МБДОУ детский сад «Сказка»</t>
  </si>
  <si>
    <t>МБДОУ детский сад «Теремок»</t>
  </si>
  <si>
    <t xml:space="preserve">Спасский </t>
  </si>
  <si>
    <t>МБДОУ «Спасский детский сад № 1»</t>
  </si>
  <si>
    <t>Спасский</t>
  </si>
  <si>
    <t>МБДОУ детский сад № 2 с. Ижевское</t>
  </si>
  <si>
    <t xml:space="preserve">№ п/п </t>
  </si>
  <si>
    <t>1.3. Документы</t>
  </si>
  <si>
    <t>1.4. Образование</t>
  </si>
  <si>
    <t>1.5. Образовательные стандарты</t>
  </si>
  <si>
    <t>1.6. Руководство. Педагогический состав</t>
  </si>
  <si>
    <t>1.7. Материально- техническое обеспечение и оснащенность образовательного процесса</t>
  </si>
  <si>
    <t>1.8. Стипендии и иные виды материальной поддержки</t>
  </si>
  <si>
    <t>% от общего объёма запрашиваемой информации  в подразделе "Структура и органы управления образовательной организацией"</t>
  </si>
  <si>
    <t>% от общего объёма запрашиваемой информации  в подразделе "Документы"</t>
  </si>
  <si>
    <t>% от общего объёма запрашиваемой информации  в подразделе "Образование"</t>
  </si>
  <si>
    <t>% от общего объёма запрашиваемой информации  в подразделе "Образовательные стандарты"</t>
  </si>
  <si>
    <t>% от общего объёма запрашиваемой информации  в подразделе "Руководство. Педагогический состав"</t>
  </si>
  <si>
    <t>% от общего объёма запрашиваемой информации  в подразделе "МТО и оснащённость образовательного процесса"</t>
  </si>
  <si>
    <t>% от общего объёма запрашиваемой информации  в подразделе "Вакантные места для приёма (перевода)"</t>
  </si>
  <si>
    <t>% от общего объёма запрашиваемой информации  в подразделе "Стипендии и иные виды материальной поддержки"</t>
  </si>
  <si>
    <t>% от общего объёма запрашиваемой информации  в подразделе "Платные образовательные услуги"</t>
  </si>
  <si>
    <t>% от общего объёма запрашиваемой информации  в подразделе "ФХД"</t>
  </si>
  <si>
    <t>% от общего объёма запрашиваемой информации  в разделе "ОВЗ"</t>
  </si>
  <si>
    <t xml:space="preserve">% от общего количества баллов за соответствие требованиям по оформлению сайта </t>
  </si>
  <si>
    <t>% от общего количества баллов за соответствие требованиям к  доступности сайта для инвалидов по зрению</t>
  </si>
  <si>
    <t xml:space="preserve">% от общего объёма запрашиваемой информации  </t>
  </si>
  <si>
    <t xml:space="preserve">% от общего объёма запрашиваемой информации </t>
  </si>
  <si>
    <t>Средний балл</t>
  </si>
  <si>
    <t>Средний %</t>
  </si>
  <si>
    <t>Общий балл</t>
  </si>
  <si>
    <t>%  от общего объёма представленной на сайте информации</t>
  </si>
  <si>
    <t>Локальные акты (ст. 30)</t>
  </si>
  <si>
    <t xml:space="preserve">%  от общего количества баллов за критерий "Соблюдение общих требований к структуре специального раздела и формату предоставления на нём информации"  </t>
  </si>
  <si>
    <t xml:space="preserve">Наличие информации о проведении мероприятий по укреплению здоровья </t>
  </si>
</sst>
</file>

<file path=xl/styles.xml><?xml version="1.0" encoding="utf-8"?>
<styleSheet xmlns="http://schemas.openxmlformats.org/spreadsheetml/2006/main">
  <numFmts count="1">
    <numFmt numFmtId="164" formatCode="&quot;Да&quot;;&quot;Да&quot;;&quot;Нет&quot;"/>
  </numFmts>
  <fonts count="11">
    <font>
      <sz val="11"/>
      <color theme="1"/>
      <name val="Calibri"/>
      <family val="2"/>
      <charset val="204"/>
      <scheme val="minor"/>
    </font>
    <font>
      <u/>
      <sz val="9"/>
      <color rgb="FF0000FF"/>
      <name val="Calibri"/>
      <family val="2"/>
      <charset val="204"/>
    </font>
    <font>
      <sz val="10"/>
      <color theme="1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2" fillId="0" borderId="0"/>
  </cellStyleXfs>
  <cellXfs count="175">
    <xf numFmtId="0" fontId="0" fillId="0" borderId="0" xfId="0"/>
    <xf numFmtId="0" fontId="3" fillId="4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0" xfId="0" applyFont="1"/>
    <xf numFmtId="0" fontId="6" fillId="15" borderId="1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10" fontId="3" fillId="6" borderId="2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4" fillId="14" borderId="28" xfId="0" applyFont="1" applyFill="1" applyBorder="1" applyAlignment="1">
      <alignment horizontal="center" vertical="center" wrapText="1"/>
    </xf>
    <xf numFmtId="10" fontId="3" fillId="6" borderId="30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13" borderId="24" xfId="0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15" borderId="10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10" fontId="3" fillId="6" borderId="3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4" fillId="14" borderId="41" xfId="0" applyFont="1" applyFill="1" applyBorder="1" applyAlignment="1">
      <alignment horizontal="center" vertical="center" wrapText="1"/>
    </xf>
    <xf numFmtId="10" fontId="3" fillId="6" borderId="42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13" borderId="34" xfId="0" applyFont="1" applyFill="1" applyBorder="1" applyAlignment="1">
      <alignment horizontal="center" vertical="center" wrapText="1"/>
    </xf>
    <xf numFmtId="0" fontId="7" fillId="17" borderId="52" xfId="0" applyFont="1" applyFill="1" applyBorder="1" applyAlignment="1">
      <alignment horizontal="center" vertical="center" wrapText="1"/>
    </xf>
    <xf numFmtId="0" fontId="3" fillId="17" borderId="52" xfId="0" applyFont="1" applyFill="1" applyBorder="1" applyAlignment="1">
      <alignment horizontal="center" vertical="center" wrapText="1"/>
    </xf>
    <xf numFmtId="0" fontId="3" fillId="17" borderId="53" xfId="0" applyFont="1" applyFill="1" applyBorder="1" applyAlignment="1">
      <alignment horizontal="center" vertical="center" wrapText="1"/>
    </xf>
    <xf numFmtId="0" fontId="3" fillId="6" borderId="54" xfId="0" applyFont="1" applyFill="1" applyBorder="1" applyAlignment="1">
      <alignment horizontal="center" vertical="center" wrapText="1"/>
    </xf>
    <xf numFmtId="10" fontId="3" fillId="6" borderId="51" xfId="0" applyNumberFormat="1" applyFont="1" applyFill="1" applyBorder="1" applyAlignment="1">
      <alignment horizontal="center" vertical="center" wrapText="1"/>
    </xf>
    <xf numFmtId="0" fontId="3" fillId="17" borderId="55" xfId="0" applyFont="1" applyFill="1" applyBorder="1" applyAlignment="1">
      <alignment horizontal="center" vertical="center" wrapText="1"/>
    </xf>
    <xf numFmtId="0" fontId="3" fillId="17" borderId="56" xfId="0" applyFont="1" applyFill="1" applyBorder="1" applyAlignment="1">
      <alignment horizontal="center" vertical="center" wrapText="1"/>
    </xf>
    <xf numFmtId="0" fontId="7" fillId="16" borderId="44" xfId="0" applyFont="1" applyFill="1" applyBorder="1" applyAlignment="1">
      <alignment horizontal="center" vertical="center" wrapText="1"/>
    </xf>
    <xf numFmtId="9" fontId="7" fillId="16" borderId="44" xfId="0" applyNumberFormat="1" applyFont="1" applyFill="1" applyBorder="1" applyAlignment="1">
      <alignment horizontal="center" vertical="center" wrapText="1"/>
    </xf>
    <xf numFmtId="0" fontId="3" fillId="16" borderId="44" xfId="0" applyFont="1" applyFill="1" applyBorder="1" applyAlignment="1">
      <alignment horizontal="center" vertical="center" wrapText="1"/>
    </xf>
    <xf numFmtId="9" fontId="3" fillId="16" borderId="44" xfId="0" applyNumberFormat="1" applyFont="1" applyFill="1" applyBorder="1" applyAlignment="1">
      <alignment horizontal="center" vertical="center" wrapText="1"/>
    </xf>
    <xf numFmtId="9" fontId="3" fillId="16" borderId="45" xfId="0" applyNumberFormat="1" applyFont="1" applyFill="1" applyBorder="1" applyAlignment="1">
      <alignment horizontal="center" vertical="center" wrapText="1"/>
    </xf>
    <xf numFmtId="0" fontId="3" fillId="16" borderId="46" xfId="0" applyFont="1" applyFill="1" applyBorder="1" applyAlignment="1">
      <alignment horizontal="center" vertical="center" wrapText="1"/>
    </xf>
    <xf numFmtId="10" fontId="3" fillId="16" borderId="31" xfId="0" applyNumberFormat="1" applyFont="1" applyFill="1" applyBorder="1" applyAlignment="1">
      <alignment horizontal="center" vertical="center" wrapText="1"/>
    </xf>
    <xf numFmtId="9" fontId="3" fillId="16" borderId="47" xfId="0" applyNumberFormat="1" applyFont="1" applyFill="1" applyBorder="1" applyAlignment="1">
      <alignment horizontal="center" vertical="center" wrapText="1"/>
    </xf>
    <xf numFmtId="2" fontId="3" fillId="16" borderId="48" xfId="0" applyNumberFormat="1" applyFont="1" applyFill="1" applyBorder="1" applyAlignment="1">
      <alignment horizontal="center" vertical="center" wrapText="1"/>
    </xf>
    <xf numFmtId="0" fontId="3" fillId="16" borderId="48" xfId="0" applyFont="1" applyFill="1" applyBorder="1" applyAlignment="1">
      <alignment horizontal="center" vertical="center" wrapText="1"/>
    </xf>
    <xf numFmtId="9" fontId="3" fillId="16" borderId="49" xfId="0" applyNumberFormat="1" applyFont="1" applyFill="1" applyBorder="1" applyAlignment="1">
      <alignment horizontal="center" vertical="center" wrapText="1"/>
    </xf>
    <xf numFmtId="10" fontId="3" fillId="16" borderId="50" xfId="0" applyNumberFormat="1" applyFont="1" applyFill="1" applyBorder="1" applyAlignment="1">
      <alignment horizontal="center" vertical="center" wrapText="1"/>
    </xf>
    <xf numFmtId="2" fontId="3" fillId="16" borderId="46" xfId="0" applyNumberFormat="1" applyFont="1" applyFill="1" applyBorder="1" applyAlignment="1">
      <alignment horizontal="center" vertical="center" wrapText="1"/>
    </xf>
    <xf numFmtId="10" fontId="3" fillId="16" borderId="46" xfId="0" applyNumberFormat="1" applyFont="1" applyFill="1" applyBorder="1" applyAlignment="1">
      <alignment horizontal="center" vertical="center" wrapText="1"/>
    </xf>
    <xf numFmtId="10" fontId="3" fillId="0" borderId="3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15" borderId="2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10" fontId="3" fillId="6" borderId="2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4" fillId="14" borderId="27" xfId="0" applyFont="1" applyFill="1" applyBorder="1" applyAlignment="1">
      <alignment horizontal="center" vertical="center" wrapText="1"/>
    </xf>
    <xf numFmtId="10" fontId="3" fillId="6" borderId="29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10" fontId="3" fillId="0" borderId="23" xfId="0" applyNumberFormat="1" applyFont="1" applyFill="1" applyBorder="1" applyAlignment="1">
      <alignment horizontal="center" vertical="center" wrapText="1"/>
    </xf>
    <xf numFmtId="0" fontId="3" fillId="17" borderId="52" xfId="0" applyFont="1" applyFill="1" applyBorder="1" applyAlignment="1">
      <alignment horizontal="center" vertical="center"/>
    </xf>
    <xf numFmtId="0" fontId="3" fillId="17" borderId="54" xfId="0" applyFont="1" applyFill="1" applyBorder="1" applyAlignment="1">
      <alignment horizontal="center" vertical="center" wrapText="1"/>
    </xf>
    <xf numFmtId="0" fontId="3" fillId="16" borderId="44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1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horizontal="center" vertical="center" wrapText="1"/>
    </xf>
    <xf numFmtId="0" fontId="3" fillId="12" borderId="36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8" borderId="60" xfId="0" applyFont="1" applyFill="1" applyBorder="1" applyAlignment="1">
      <alignment horizontal="center" vertical="center" wrapText="1"/>
    </xf>
    <xf numFmtId="0" fontId="3" fillId="10" borderId="59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</cellXfs>
  <cellStyles count="3">
    <cellStyle name="Excel Built-in Normal" xfId="2"/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8"/>
  <sheetViews>
    <sheetView tabSelected="1" topLeftCell="FI1" zoomScale="80" zoomScaleNormal="80" workbookViewId="0">
      <selection activeCell="J26" sqref="J26"/>
    </sheetView>
  </sheetViews>
  <sheetFormatPr defaultColWidth="8.85546875" defaultRowHeight="12.75"/>
  <cols>
    <col min="1" max="1" width="4.7109375" style="16" customWidth="1"/>
    <col min="2" max="2" width="20.85546875" style="16" customWidth="1"/>
    <col min="3" max="3" width="49.7109375" style="83" customWidth="1"/>
    <col min="4" max="4" width="19" style="85" customWidth="1"/>
    <col min="5" max="5" width="19.85546875" style="85" customWidth="1"/>
    <col min="6" max="6" width="16.7109375" style="85" customWidth="1"/>
    <col min="7" max="7" width="14.85546875" style="85" bestFit="1" customWidth="1"/>
    <col min="8" max="8" width="19.85546875" style="85" bestFit="1" customWidth="1"/>
    <col min="9" max="9" width="16" style="85" bestFit="1" customWidth="1"/>
    <col min="10" max="10" width="17.28515625" style="85" customWidth="1"/>
    <col min="11" max="11" width="18.85546875" style="85" bestFit="1" customWidth="1"/>
    <col min="12" max="12" width="17.42578125" style="85" bestFit="1" customWidth="1"/>
    <col min="13" max="13" width="27.7109375" style="85" bestFit="1" customWidth="1"/>
    <col min="14" max="14" width="17" style="85" bestFit="1" customWidth="1"/>
    <col min="15" max="15" width="18" style="85" bestFit="1" customWidth="1"/>
    <col min="16" max="16" width="17.140625" style="85" bestFit="1" customWidth="1"/>
    <col min="17" max="17" width="18.140625" style="85" bestFit="1" customWidth="1"/>
    <col min="18" max="18" width="22.85546875" style="85" bestFit="1" customWidth="1"/>
    <col min="19" max="19" width="19.85546875" style="85" bestFit="1" customWidth="1"/>
    <col min="20" max="20" width="20.85546875" style="85" bestFit="1" customWidth="1"/>
    <col min="21" max="22" width="24.85546875" style="85" bestFit="1" customWidth="1"/>
    <col min="23" max="23" width="26.7109375" style="85" bestFit="1" customWidth="1"/>
    <col min="24" max="24" width="19.42578125" style="85" bestFit="1" customWidth="1"/>
    <col min="25" max="25" width="25.5703125" style="85" bestFit="1" customWidth="1"/>
    <col min="26" max="27" width="17.42578125" style="85" bestFit="1" customWidth="1"/>
    <col min="28" max="28" width="19.140625" style="85" bestFit="1" customWidth="1"/>
    <col min="29" max="29" width="23.5703125" style="85" bestFit="1" customWidth="1"/>
    <col min="30" max="30" width="20.5703125" style="85" bestFit="1" customWidth="1"/>
    <col min="31" max="31" width="27.85546875" style="85" bestFit="1" customWidth="1"/>
    <col min="32" max="35" width="20.5703125" style="85" bestFit="1" customWidth="1"/>
    <col min="36" max="36" width="19.140625" style="85" bestFit="1" customWidth="1"/>
    <col min="37" max="37" width="19.5703125" style="85" bestFit="1" customWidth="1"/>
    <col min="38" max="38" width="17.140625" style="85" bestFit="1" customWidth="1"/>
    <col min="39" max="39" width="16.5703125" style="85" bestFit="1" customWidth="1"/>
    <col min="40" max="40" width="21.5703125" style="85" bestFit="1" customWidth="1"/>
    <col min="41" max="41" width="19.85546875" style="85" bestFit="1" customWidth="1"/>
    <col min="42" max="42" width="18.7109375" style="85" bestFit="1" customWidth="1"/>
    <col min="43" max="43" width="19.42578125" style="85" bestFit="1" customWidth="1"/>
    <col min="44" max="44" width="20.85546875" style="85" bestFit="1" customWidth="1"/>
    <col min="45" max="45" width="20.28515625" style="85" bestFit="1" customWidth="1"/>
    <col min="46" max="46" width="23.7109375" style="85" bestFit="1" customWidth="1"/>
    <col min="47" max="47" width="22.42578125" style="85" bestFit="1" customWidth="1"/>
    <col min="48" max="48" width="17.42578125" style="85" bestFit="1" customWidth="1"/>
    <col min="49" max="49" width="28.42578125" style="85" bestFit="1" customWidth="1"/>
    <col min="50" max="50" width="19.85546875" style="85" bestFit="1" customWidth="1"/>
    <col min="51" max="51" width="26.28515625" style="85" bestFit="1" customWidth="1"/>
    <col min="52" max="52" width="19.42578125" style="85" bestFit="1" customWidth="1"/>
    <col min="53" max="53" width="24.140625" style="85" bestFit="1" customWidth="1"/>
    <col min="54" max="54" width="10.85546875" style="85" bestFit="1" customWidth="1"/>
    <col min="55" max="55" width="17.42578125" style="85" bestFit="1" customWidth="1"/>
    <col min="56" max="56" width="24.85546875" style="85" bestFit="1" customWidth="1"/>
    <col min="57" max="57" width="29.85546875" style="85" bestFit="1" customWidth="1"/>
    <col min="58" max="58" width="15.5703125" style="85" bestFit="1" customWidth="1"/>
    <col min="59" max="59" width="13.85546875" style="85" bestFit="1" customWidth="1"/>
    <col min="60" max="60" width="12.85546875" style="85" bestFit="1" customWidth="1"/>
    <col min="61" max="61" width="17" style="85" bestFit="1" customWidth="1"/>
    <col min="62" max="62" width="15.28515625" style="85" bestFit="1" customWidth="1"/>
    <col min="63" max="63" width="21.28515625" style="85" bestFit="1" customWidth="1"/>
    <col min="64" max="64" width="24.42578125" style="85" bestFit="1" customWidth="1"/>
    <col min="65" max="65" width="29.85546875" style="85" bestFit="1" customWidth="1"/>
    <col min="66" max="66" width="29.140625" style="85" bestFit="1" customWidth="1"/>
    <col min="67" max="67" width="19.42578125" style="85" bestFit="1" customWidth="1"/>
    <col min="68" max="68" width="20.85546875" style="85" bestFit="1" customWidth="1"/>
    <col min="69" max="69" width="21" style="85" bestFit="1" customWidth="1"/>
    <col min="70" max="70" width="17.7109375" style="85" bestFit="1" customWidth="1"/>
    <col min="71" max="71" width="21" style="85" bestFit="1" customWidth="1"/>
    <col min="72" max="72" width="18.7109375" style="85" bestFit="1" customWidth="1"/>
    <col min="73" max="73" width="21.42578125" style="85" bestFit="1" customWidth="1"/>
    <col min="74" max="74" width="25.5703125" style="85" bestFit="1" customWidth="1"/>
    <col min="75" max="75" width="25.7109375" style="85" bestFit="1" customWidth="1"/>
    <col min="76" max="76" width="28.140625" style="85" bestFit="1" customWidth="1"/>
    <col min="77" max="77" width="30" style="85" customWidth="1"/>
    <col min="78" max="78" width="21.42578125" style="85" bestFit="1" customWidth="1"/>
    <col min="79" max="79" width="18.140625" style="85" bestFit="1" customWidth="1"/>
    <col min="80" max="81" width="20.28515625" style="85" bestFit="1" customWidth="1"/>
    <col min="82" max="82" width="19.42578125" style="85" bestFit="1" customWidth="1"/>
    <col min="83" max="83" width="20.85546875" style="85" bestFit="1" customWidth="1"/>
    <col min="84" max="84" width="27.42578125" style="85" customWidth="1"/>
    <col min="85" max="85" width="19.42578125" style="85" bestFit="1" customWidth="1"/>
    <col min="86" max="86" width="20.85546875" style="85" bestFit="1" customWidth="1"/>
    <col min="87" max="87" width="6.42578125" style="85" bestFit="1" customWidth="1"/>
    <col min="88" max="88" width="11.7109375" style="85" bestFit="1" customWidth="1"/>
    <col min="89" max="89" width="12.85546875" style="85" bestFit="1" customWidth="1"/>
    <col min="90" max="90" width="19.42578125" style="85" bestFit="1" customWidth="1"/>
    <col min="91" max="91" width="6.42578125" style="85" bestFit="1" customWidth="1"/>
    <col min="92" max="92" width="11.7109375" style="85" bestFit="1" customWidth="1"/>
    <col min="93" max="93" width="12.85546875" style="85" bestFit="1" customWidth="1"/>
    <col min="94" max="94" width="19.42578125" style="85" bestFit="1" customWidth="1"/>
    <col min="95" max="95" width="6.42578125" style="85" bestFit="1" customWidth="1"/>
    <col min="96" max="96" width="21.5703125" style="85" bestFit="1" customWidth="1"/>
    <col min="97" max="97" width="15.140625" style="85" bestFit="1" customWidth="1"/>
    <col min="98" max="98" width="12.7109375" style="85" bestFit="1" customWidth="1"/>
    <col min="99" max="99" width="19.140625" style="85" bestFit="1" customWidth="1"/>
    <col min="100" max="100" width="20.85546875" style="85" bestFit="1" customWidth="1"/>
    <col min="101" max="101" width="20.7109375" style="85" bestFit="1" customWidth="1"/>
    <col min="102" max="102" width="20.5703125" style="85" bestFit="1" customWidth="1"/>
    <col min="103" max="103" width="19.42578125" style="85" bestFit="1" customWidth="1"/>
    <col min="104" max="104" width="20.85546875" style="85" bestFit="1" customWidth="1"/>
    <col min="105" max="105" width="18.85546875" style="85" bestFit="1" customWidth="1"/>
    <col min="106" max="110" width="20.5703125" style="85" bestFit="1" customWidth="1"/>
    <col min="111" max="111" width="21.5703125" style="85" bestFit="1" customWidth="1"/>
    <col min="112" max="112" width="16.7109375" style="85" bestFit="1" customWidth="1"/>
    <col min="113" max="113" width="20.5703125" style="85" bestFit="1" customWidth="1"/>
    <col min="114" max="114" width="17" style="85" bestFit="1" customWidth="1"/>
    <col min="115" max="115" width="20.5703125" style="85" bestFit="1" customWidth="1"/>
    <col min="116" max="116" width="20.85546875" style="85" bestFit="1" customWidth="1"/>
    <col min="117" max="117" width="19.28515625" style="85" bestFit="1" customWidth="1"/>
    <col min="118" max="118" width="21" style="85" bestFit="1" customWidth="1"/>
    <col min="119" max="119" width="21.28515625" style="85" bestFit="1" customWidth="1"/>
    <col min="120" max="120" width="15.5703125" style="85" bestFit="1" customWidth="1"/>
    <col min="121" max="124" width="20.5703125" style="85" bestFit="1" customWidth="1"/>
    <col min="125" max="125" width="16.28515625" style="85" bestFit="1" customWidth="1"/>
    <col min="126" max="126" width="31.28515625" style="85" bestFit="1" customWidth="1"/>
    <col min="127" max="127" width="16" style="85" bestFit="1" customWidth="1"/>
    <col min="128" max="128" width="36" style="85" bestFit="1" customWidth="1"/>
    <col min="129" max="129" width="34.5703125" style="85" bestFit="1" customWidth="1"/>
    <col min="130" max="130" width="19.42578125" style="85" bestFit="1" customWidth="1"/>
    <col min="131" max="131" width="20.85546875" style="85" bestFit="1" customWidth="1"/>
    <col min="132" max="132" width="28.42578125" style="85" bestFit="1" customWidth="1"/>
    <col min="133" max="133" width="19.42578125" style="85" bestFit="1" customWidth="1"/>
    <col min="134" max="134" width="20.85546875" style="85" bestFit="1" customWidth="1"/>
    <col min="135" max="135" width="20.5703125" style="85" bestFit="1" customWidth="1"/>
    <col min="136" max="136" width="19.42578125" style="85" bestFit="1" customWidth="1"/>
    <col min="137" max="137" width="20.85546875" style="85" bestFit="1" customWidth="1"/>
    <col min="138" max="138" width="24.85546875" style="85" bestFit="1" customWidth="1"/>
    <col min="139" max="139" width="19.42578125" style="85" bestFit="1" customWidth="1"/>
    <col min="140" max="140" width="20.85546875" style="85" bestFit="1" customWidth="1"/>
    <col min="141" max="141" width="30.28515625" style="85" customWidth="1"/>
    <col min="142" max="142" width="26.85546875" style="85" customWidth="1"/>
    <col min="143" max="143" width="19.42578125" style="85" bestFit="1" customWidth="1"/>
    <col min="144" max="144" width="20.85546875" style="85" bestFit="1" customWidth="1"/>
    <col min="145" max="145" width="20.28515625" style="85" bestFit="1" customWidth="1"/>
    <col min="146" max="146" width="20.28515625" style="88" bestFit="1" customWidth="1"/>
    <col min="147" max="147" width="25.28515625" style="85" bestFit="1" customWidth="1"/>
    <col min="148" max="148" width="20.5703125" style="85" bestFit="1" customWidth="1"/>
    <col min="149" max="149" width="41" style="85" bestFit="1" customWidth="1"/>
    <col min="150" max="150" width="28.7109375" style="85" bestFit="1" customWidth="1"/>
    <col min="151" max="151" width="19.42578125" style="85" bestFit="1" customWidth="1"/>
    <col min="152" max="152" width="20.85546875" style="85" bestFit="1" customWidth="1"/>
    <col min="153" max="153" width="21" style="85" bestFit="1" customWidth="1"/>
    <col min="154" max="155" width="17.42578125" style="85" bestFit="1" customWidth="1"/>
    <col min="156" max="156" width="25" style="85" bestFit="1" customWidth="1"/>
    <col min="157" max="157" width="20.140625" style="85" bestFit="1" customWidth="1"/>
    <col min="158" max="158" width="12.28515625" style="85" bestFit="1" customWidth="1"/>
    <col min="159" max="159" width="19.28515625" style="85" bestFit="1" customWidth="1"/>
    <col min="160" max="160" width="20" style="85" bestFit="1" customWidth="1"/>
    <col min="161" max="161" width="19.42578125" style="85" bestFit="1" customWidth="1"/>
    <col min="162" max="162" width="19.5703125" style="85" bestFit="1" customWidth="1"/>
    <col min="163" max="163" width="33.7109375" style="85" bestFit="1" customWidth="1"/>
    <col min="164" max="164" width="23.5703125" style="85" bestFit="1" customWidth="1"/>
    <col min="165" max="165" width="41.5703125" style="85" bestFit="1" customWidth="1"/>
    <col min="166" max="166" width="35.5703125" style="85" bestFit="1" customWidth="1"/>
    <col min="167" max="167" width="19.42578125" style="85" bestFit="1" customWidth="1"/>
    <col min="168" max="168" width="19.5703125" style="85" bestFit="1" customWidth="1"/>
    <col min="169" max="169" width="20.5703125" style="85" bestFit="1" customWidth="1"/>
    <col min="170" max="170" width="19.42578125" style="85" bestFit="1" customWidth="1"/>
    <col min="171" max="171" width="20.85546875" style="85" bestFit="1" customWidth="1"/>
    <col min="172" max="172" width="19.5703125" style="85" bestFit="1" customWidth="1"/>
    <col min="173" max="173" width="19.42578125" style="85" bestFit="1" customWidth="1"/>
    <col min="174" max="174" width="20.85546875" style="85" bestFit="1" customWidth="1"/>
    <col min="175" max="175" width="13" style="89" bestFit="1" customWidth="1"/>
    <col min="176" max="176" width="21.42578125" style="85" bestFit="1" customWidth="1"/>
    <col min="177" max="16384" width="8.85546875" style="16"/>
  </cols>
  <sheetData>
    <row r="1" spans="1:176" s="3" customFormat="1" ht="92.45" customHeight="1" thickBot="1">
      <c r="A1" s="166" t="s">
        <v>176</v>
      </c>
      <c r="B1" s="169" t="s">
        <v>0</v>
      </c>
      <c r="C1" s="169" t="s">
        <v>1</v>
      </c>
      <c r="D1" s="169" t="s">
        <v>2</v>
      </c>
      <c r="E1" s="169" t="s">
        <v>157</v>
      </c>
      <c r="F1" s="110" t="s">
        <v>150</v>
      </c>
      <c r="G1" s="112" t="s">
        <v>3</v>
      </c>
      <c r="H1" s="113"/>
      <c r="I1" s="113"/>
      <c r="J1" s="113"/>
      <c r="K1" s="113"/>
      <c r="L1" s="113"/>
      <c r="M1" s="113"/>
      <c r="N1" s="113"/>
      <c r="O1" s="113"/>
      <c r="P1" s="113"/>
      <c r="Q1" s="114"/>
      <c r="R1" s="110" t="s">
        <v>4</v>
      </c>
      <c r="S1" s="110" t="s">
        <v>5</v>
      </c>
      <c r="T1" s="110" t="s">
        <v>6</v>
      </c>
      <c r="U1" s="110" t="s">
        <v>7</v>
      </c>
      <c r="V1" s="110" t="s">
        <v>8</v>
      </c>
      <c r="W1" s="150" t="s">
        <v>9</v>
      </c>
      <c r="X1" s="147" t="s">
        <v>167</v>
      </c>
      <c r="Y1" s="92" t="s">
        <v>203</v>
      </c>
      <c r="Z1" s="153" t="s">
        <v>10</v>
      </c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5"/>
      <c r="AQ1" s="147" t="s">
        <v>167</v>
      </c>
      <c r="AR1" s="92" t="s">
        <v>168</v>
      </c>
      <c r="AS1" s="172" t="s">
        <v>11</v>
      </c>
      <c r="AT1" s="173"/>
      <c r="AU1" s="173"/>
      <c r="AV1" s="173"/>
      <c r="AW1" s="173"/>
      <c r="AX1" s="173"/>
      <c r="AY1" s="174"/>
      <c r="AZ1" s="147" t="s">
        <v>167</v>
      </c>
      <c r="BA1" s="92" t="s">
        <v>183</v>
      </c>
      <c r="BB1" s="127" t="s">
        <v>12</v>
      </c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9"/>
      <c r="BO1" s="95" t="s">
        <v>167</v>
      </c>
      <c r="BP1" s="92" t="s">
        <v>184</v>
      </c>
      <c r="BQ1" s="124" t="s">
        <v>13</v>
      </c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6"/>
      <c r="CD1" s="95" t="s">
        <v>167</v>
      </c>
      <c r="CE1" s="92" t="s">
        <v>185</v>
      </c>
      <c r="CF1" s="1" t="s">
        <v>14</v>
      </c>
      <c r="CG1" s="95" t="s">
        <v>167</v>
      </c>
      <c r="CH1" s="92" t="s">
        <v>186</v>
      </c>
      <c r="CI1" s="130" t="s">
        <v>15</v>
      </c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2"/>
      <c r="CY1" s="95" t="s">
        <v>167</v>
      </c>
      <c r="CZ1" s="92" t="s">
        <v>187</v>
      </c>
      <c r="DA1" s="134" t="s">
        <v>16</v>
      </c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4"/>
      <c r="DZ1" s="95" t="s">
        <v>167</v>
      </c>
      <c r="EA1" s="92" t="s">
        <v>188</v>
      </c>
      <c r="EB1" s="2" t="s">
        <v>17</v>
      </c>
      <c r="EC1" s="95" t="s">
        <v>167</v>
      </c>
      <c r="ED1" s="92" t="s">
        <v>189</v>
      </c>
      <c r="EE1" s="2" t="s">
        <v>18</v>
      </c>
      <c r="EF1" s="95" t="s">
        <v>167</v>
      </c>
      <c r="EG1" s="92" t="s">
        <v>190</v>
      </c>
      <c r="EH1" s="2" t="s">
        <v>19</v>
      </c>
      <c r="EI1" s="95" t="s">
        <v>167</v>
      </c>
      <c r="EJ1" s="92" t="s">
        <v>191</v>
      </c>
      <c r="EK1" s="136" t="s">
        <v>20</v>
      </c>
      <c r="EL1" s="137"/>
      <c r="EM1" s="95" t="s">
        <v>167</v>
      </c>
      <c r="EN1" s="92" t="s">
        <v>192</v>
      </c>
      <c r="EO1" s="124" t="s">
        <v>159</v>
      </c>
      <c r="EP1" s="125"/>
      <c r="EQ1" s="125"/>
      <c r="ER1" s="125"/>
      <c r="ES1" s="125"/>
      <c r="ET1" s="126"/>
      <c r="EU1" s="95" t="s">
        <v>167</v>
      </c>
      <c r="EV1" s="92" t="s">
        <v>193</v>
      </c>
      <c r="EW1" s="121" t="s">
        <v>21</v>
      </c>
      <c r="EX1" s="122"/>
      <c r="EY1" s="122"/>
      <c r="EZ1" s="122"/>
      <c r="FA1" s="122"/>
      <c r="FB1" s="122"/>
      <c r="FC1" s="122"/>
      <c r="FD1" s="123"/>
      <c r="FE1" s="95" t="s">
        <v>167</v>
      </c>
      <c r="FF1" s="92" t="s">
        <v>195</v>
      </c>
      <c r="FG1" s="121" t="s">
        <v>22</v>
      </c>
      <c r="FH1" s="122"/>
      <c r="FI1" s="122"/>
      <c r="FJ1" s="123"/>
      <c r="FK1" s="95" t="s">
        <v>167</v>
      </c>
      <c r="FL1" s="92" t="s">
        <v>194</v>
      </c>
      <c r="FM1" s="105" t="s">
        <v>23</v>
      </c>
      <c r="FN1" s="95" t="s">
        <v>167</v>
      </c>
      <c r="FO1" s="92" t="s">
        <v>196</v>
      </c>
      <c r="FP1" s="105" t="s">
        <v>24</v>
      </c>
      <c r="FQ1" s="95" t="s">
        <v>167</v>
      </c>
      <c r="FR1" s="92" t="s">
        <v>197</v>
      </c>
      <c r="FS1" s="102" t="s">
        <v>200</v>
      </c>
      <c r="FT1" s="163" t="s">
        <v>201</v>
      </c>
    </row>
    <row r="2" spans="1:176" s="4" customFormat="1" ht="61.9" customHeight="1" thickBot="1">
      <c r="A2" s="167"/>
      <c r="B2" s="170"/>
      <c r="C2" s="170"/>
      <c r="D2" s="170"/>
      <c r="E2" s="170"/>
      <c r="F2" s="149"/>
      <c r="G2" s="110" t="s">
        <v>36</v>
      </c>
      <c r="H2" s="110" t="s">
        <v>37</v>
      </c>
      <c r="I2" s="110" t="s">
        <v>177</v>
      </c>
      <c r="J2" s="110" t="s">
        <v>178</v>
      </c>
      <c r="K2" s="110" t="s">
        <v>179</v>
      </c>
      <c r="L2" s="110" t="s">
        <v>180</v>
      </c>
      <c r="M2" s="110" t="s">
        <v>181</v>
      </c>
      <c r="N2" s="110" t="s">
        <v>182</v>
      </c>
      <c r="O2" s="110" t="s">
        <v>38</v>
      </c>
      <c r="P2" s="110" t="s">
        <v>39</v>
      </c>
      <c r="Q2" s="110" t="s">
        <v>40</v>
      </c>
      <c r="R2" s="149"/>
      <c r="S2" s="149"/>
      <c r="T2" s="149"/>
      <c r="U2" s="149"/>
      <c r="V2" s="149"/>
      <c r="W2" s="151"/>
      <c r="X2" s="162"/>
      <c r="Y2" s="93"/>
      <c r="Z2" s="156" t="s">
        <v>25</v>
      </c>
      <c r="AA2" s="158" t="s">
        <v>26</v>
      </c>
      <c r="AB2" s="158" t="s">
        <v>27</v>
      </c>
      <c r="AC2" s="158" t="s">
        <v>28</v>
      </c>
      <c r="AD2" s="158" t="s">
        <v>29</v>
      </c>
      <c r="AE2" s="158" t="s">
        <v>30</v>
      </c>
      <c r="AF2" s="160" t="s">
        <v>166</v>
      </c>
      <c r="AG2" s="154"/>
      <c r="AH2" s="154"/>
      <c r="AI2" s="154"/>
      <c r="AJ2" s="161"/>
      <c r="AK2" s="160" t="s">
        <v>31</v>
      </c>
      <c r="AL2" s="154"/>
      <c r="AM2" s="154"/>
      <c r="AN2" s="154"/>
      <c r="AO2" s="154"/>
      <c r="AP2" s="155"/>
      <c r="AQ2" s="162"/>
      <c r="AR2" s="93"/>
      <c r="AS2" s="140" t="s">
        <v>52</v>
      </c>
      <c r="AT2" s="142" t="s">
        <v>53</v>
      </c>
      <c r="AU2" s="142" t="s">
        <v>54</v>
      </c>
      <c r="AV2" s="142" t="s">
        <v>55</v>
      </c>
      <c r="AW2" s="142" t="s">
        <v>56</v>
      </c>
      <c r="AX2" s="142" t="s">
        <v>57</v>
      </c>
      <c r="AY2" s="145" t="s">
        <v>58</v>
      </c>
      <c r="AZ2" s="162"/>
      <c r="BA2" s="93"/>
      <c r="BB2" s="147" t="s">
        <v>59</v>
      </c>
      <c r="BC2" s="95" t="s">
        <v>60</v>
      </c>
      <c r="BD2" s="95" t="s">
        <v>61</v>
      </c>
      <c r="BE2" s="95" t="s">
        <v>62</v>
      </c>
      <c r="BF2" s="95" t="s">
        <v>158</v>
      </c>
      <c r="BG2" s="144" t="s">
        <v>202</v>
      </c>
      <c r="BH2" s="128"/>
      <c r="BI2" s="128"/>
      <c r="BJ2" s="128"/>
      <c r="BK2" s="128"/>
      <c r="BL2" s="129"/>
      <c r="BM2" s="95" t="s">
        <v>63</v>
      </c>
      <c r="BN2" s="95" t="s">
        <v>64</v>
      </c>
      <c r="BO2" s="96"/>
      <c r="BP2" s="93"/>
      <c r="BQ2" s="108" t="s">
        <v>65</v>
      </c>
      <c r="BR2" s="119" t="s">
        <v>66</v>
      </c>
      <c r="BS2" s="119" t="s">
        <v>67</v>
      </c>
      <c r="BT2" s="119" t="s">
        <v>160</v>
      </c>
      <c r="BU2" s="119" t="s">
        <v>111</v>
      </c>
      <c r="BV2" s="119" t="s">
        <v>68</v>
      </c>
      <c r="BW2" s="138" t="s">
        <v>69</v>
      </c>
      <c r="BX2" s="119" t="s">
        <v>70</v>
      </c>
      <c r="BY2" s="119" t="s">
        <v>71</v>
      </c>
      <c r="BZ2" s="119" t="s">
        <v>112</v>
      </c>
      <c r="CA2" s="119" t="s">
        <v>73</v>
      </c>
      <c r="CB2" s="119" t="s">
        <v>72</v>
      </c>
      <c r="CC2" s="119" t="s">
        <v>94</v>
      </c>
      <c r="CD2" s="96"/>
      <c r="CE2" s="93"/>
      <c r="CF2" s="108" t="s">
        <v>74</v>
      </c>
      <c r="CG2" s="96"/>
      <c r="CH2" s="93"/>
      <c r="CI2" s="130" t="s">
        <v>75</v>
      </c>
      <c r="CJ2" s="131"/>
      <c r="CK2" s="131"/>
      <c r="CL2" s="132"/>
      <c r="CM2" s="133" t="s">
        <v>76</v>
      </c>
      <c r="CN2" s="131"/>
      <c r="CO2" s="131"/>
      <c r="CP2" s="132"/>
      <c r="CQ2" s="133" t="s">
        <v>149</v>
      </c>
      <c r="CR2" s="131"/>
      <c r="CS2" s="131"/>
      <c r="CT2" s="131"/>
      <c r="CU2" s="131"/>
      <c r="CV2" s="131"/>
      <c r="CW2" s="131"/>
      <c r="CX2" s="132"/>
      <c r="CY2" s="96"/>
      <c r="CZ2" s="93"/>
      <c r="DA2" s="134" t="s">
        <v>77</v>
      </c>
      <c r="DB2" s="113"/>
      <c r="DC2" s="113"/>
      <c r="DD2" s="113"/>
      <c r="DE2" s="114"/>
      <c r="DF2" s="112" t="s">
        <v>78</v>
      </c>
      <c r="DG2" s="114"/>
      <c r="DH2" s="110" t="s">
        <v>79</v>
      </c>
      <c r="DI2" s="110" t="s">
        <v>80</v>
      </c>
      <c r="DJ2" s="110" t="s">
        <v>81</v>
      </c>
      <c r="DK2" s="112" t="s">
        <v>82</v>
      </c>
      <c r="DL2" s="113"/>
      <c r="DM2" s="113"/>
      <c r="DN2" s="113"/>
      <c r="DO2" s="114"/>
      <c r="DP2" s="112" t="s">
        <v>162</v>
      </c>
      <c r="DQ2" s="113"/>
      <c r="DR2" s="113"/>
      <c r="DS2" s="113"/>
      <c r="DT2" s="113"/>
      <c r="DU2" s="114"/>
      <c r="DV2" s="110" t="s">
        <v>86</v>
      </c>
      <c r="DW2" s="110" t="s">
        <v>87</v>
      </c>
      <c r="DX2" s="110" t="s">
        <v>88</v>
      </c>
      <c r="DY2" s="110" t="s">
        <v>89</v>
      </c>
      <c r="DZ2" s="96"/>
      <c r="EA2" s="93"/>
      <c r="EB2" s="115" t="s">
        <v>90</v>
      </c>
      <c r="EC2" s="96"/>
      <c r="ED2" s="93"/>
      <c r="EE2" s="115" t="s">
        <v>161</v>
      </c>
      <c r="EF2" s="96"/>
      <c r="EG2" s="93"/>
      <c r="EH2" s="115" t="s">
        <v>91</v>
      </c>
      <c r="EI2" s="96"/>
      <c r="EJ2" s="93"/>
      <c r="EK2" s="115" t="s">
        <v>92</v>
      </c>
      <c r="EL2" s="117" t="s">
        <v>93</v>
      </c>
      <c r="EM2" s="96"/>
      <c r="EN2" s="93"/>
      <c r="EO2" s="108" t="s">
        <v>95</v>
      </c>
      <c r="EP2" s="119" t="s">
        <v>113</v>
      </c>
      <c r="EQ2" s="119" t="s">
        <v>96</v>
      </c>
      <c r="ER2" s="119" t="s">
        <v>164</v>
      </c>
      <c r="ES2" s="119" t="s">
        <v>151</v>
      </c>
      <c r="ET2" s="119" t="s">
        <v>97</v>
      </c>
      <c r="EU2" s="96"/>
      <c r="EV2" s="93"/>
      <c r="EW2" s="100" t="s">
        <v>98</v>
      </c>
      <c r="EX2" s="98" t="s">
        <v>99</v>
      </c>
      <c r="EY2" s="98" t="s">
        <v>100</v>
      </c>
      <c r="EZ2" s="98" t="s">
        <v>165</v>
      </c>
      <c r="FA2" s="98" t="s">
        <v>101</v>
      </c>
      <c r="FB2" s="98" t="s">
        <v>102</v>
      </c>
      <c r="FC2" s="98" t="s">
        <v>103</v>
      </c>
      <c r="FD2" s="98" t="s">
        <v>104</v>
      </c>
      <c r="FE2" s="96"/>
      <c r="FF2" s="93"/>
      <c r="FG2" s="100" t="s">
        <v>32</v>
      </c>
      <c r="FH2" s="98" t="s">
        <v>33</v>
      </c>
      <c r="FI2" s="98" t="s">
        <v>34</v>
      </c>
      <c r="FJ2" s="98" t="s">
        <v>35</v>
      </c>
      <c r="FK2" s="96"/>
      <c r="FL2" s="93"/>
      <c r="FM2" s="106"/>
      <c r="FN2" s="96"/>
      <c r="FO2" s="93"/>
      <c r="FP2" s="106"/>
      <c r="FQ2" s="96"/>
      <c r="FR2" s="93"/>
      <c r="FS2" s="103"/>
      <c r="FT2" s="164"/>
    </row>
    <row r="3" spans="1:176" s="4" customFormat="1" ht="132" customHeight="1" thickBot="1">
      <c r="A3" s="168"/>
      <c r="B3" s="171"/>
      <c r="C3" s="171"/>
      <c r="D3" s="171"/>
      <c r="E3" s="17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52"/>
      <c r="X3" s="148"/>
      <c r="Y3" s="94"/>
      <c r="Z3" s="157"/>
      <c r="AA3" s="159"/>
      <c r="AB3" s="159"/>
      <c r="AC3" s="159"/>
      <c r="AD3" s="159"/>
      <c r="AE3" s="159"/>
      <c r="AF3" s="5" t="s">
        <v>41</v>
      </c>
      <c r="AG3" s="5" t="s">
        <v>42</v>
      </c>
      <c r="AH3" s="5" t="s">
        <v>43</v>
      </c>
      <c r="AI3" s="5" t="s">
        <v>44</v>
      </c>
      <c r="AJ3" s="5" t="s">
        <v>45</v>
      </c>
      <c r="AK3" s="5" t="s">
        <v>46</v>
      </c>
      <c r="AL3" s="5" t="s">
        <v>47</v>
      </c>
      <c r="AM3" s="5" t="s">
        <v>48</v>
      </c>
      <c r="AN3" s="5" t="s">
        <v>49</v>
      </c>
      <c r="AO3" s="5" t="s">
        <v>50</v>
      </c>
      <c r="AP3" s="6" t="s">
        <v>51</v>
      </c>
      <c r="AQ3" s="148"/>
      <c r="AR3" s="94"/>
      <c r="AS3" s="141"/>
      <c r="AT3" s="143"/>
      <c r="AU3" s="143"/>
      <c r="AV3" s="143"/>
      <c r="AW3" s="143"/>
      <c r="AX3" s="143"/>
      <c r="AY3" s="146"/>
      <c r="AZ3" s="148"/>
      <c r="BA3" s="94"/>
      <c r="BB3" s="148"/>
      <c r="BC3" s="97"/>
      <c r="BD3" s="97"/>
      <c r="BE3" s="97"/>
      <c r="BF3" s="97"/>
      <c r="BG3" s="7" t="s">
        <v>105</v>
      </c>
      <c r="BH3" s="8" t="s">
        <v>106</v>
      </c>
      <c r="BI3" s="8" t="s">
        <v>107</v>
      </c>
      <c r="BJ3" s="8" t="s">
        <v>108</v>
      </c>
      <c r="BK3" s="9" t="s">
        <v>109</v>
      </c>
      <c r="BL3" s="9" t="s">
        <v>110</v>
      </c>
      <c r="BM3" s="97"/>
      <c r="BN3" s="97"/>
      <c r="BO3" s="97"/>
      <c r="BP3" s="94"/>
      <c r="BQ3" s="109"/>
      <c r="BR3" s="120"/>
      <c r="BS3" s="120"/>
      <c r="BT3" s="120"/>
      <c r="BU3" s="120"/>
      <c r="BV3" s="120"/>
      <c r="BW3" s="139"/>
      <c r="BX3" s="120"/>
      <c r="BY3" s="120"/>
      <c r="BZ3" s="120"/>
      <c r="CA3" s="120"/>
      <c r="CB3" s="120"/>
      <c r="CC3" s="120"/>
      <c r="CD3" s="97"/>
      <c r="CE3" s="94"/>
      <c r="CF3" s="109"/>
      <c r="CG3" s="97"/>
      <c r="CH3" s="94"/>
      <c r="CI3" s="10" t="s">
        <v>114</v>
      </c>
      <c r="CJ3" s="11" t="s">
        <v>115</v>
      </c>
      <c r="CK3" s="11" t="s">
        <v>116</v>
      </c>
      <c r="CL3" s="11" t="s">
        <v>117</v>
      </c>
      <c r="CM3" s="11" t="s">
        <v>114</v>
      </c>
      <c r="CN3" s="11" t="s">
        <v>115</v>
      </c>
      <c r="CO3" s="11" t="s">
        <v>116</v>
      </c>
      <c r="CP3" s="12" t="s">
        <v>117</v>
      </c>
      <c r="CQ3" s="11" t="s">
        <v>114</v>
      </c>
      <c r="CR3" s="11" t="s">
        <v>118</v>
      </c>
      <c r="CS3" s="11" t="s">
        <v>119</v>
      </c>
      <c r="CT3" s="11" t="s">
        <v>120</v>
      </c>
      <c r="CU3" s="11" t="s">
        <v>121</v>
      </c>
      <c r="CV3" s="11" t="s">
        <v>122</v>
      </c>
      <c r="CW3" s="11" t="s">
        <v>123</v>
      </c>
      <c r="CX3" s="12" t="s">
        <v>124</v>
      </c>
      <c r="CY3" s="97"/>
      <c r="CZ3" s="94"/>
      <c r="DA3" s="13" t="s">
        <v>125</v>
      </c>
      <c r="DB3" s="13" t="s">
        <v>126</v>
      </c>
      <c r="DC3" s="13" t="s">
        <v>127</v>
      </c>
      <c r="DD3" s="13" t="s">
        <v>128</v>
      </c>
      <c r="DE3" s="13" t="s">
        <v>129</v>
      </c>
      <c r="DF3" s="13" t="s">
        <v>130</v>
      </c>
      <c r="DG3" s="13" t="s">
        <v>131</v>
      </c>
      <c r="DH3" s="111"/>
      <c r="DI3" s="111"/>
      <c r="DJ3" s="111"/>
      <c r="DK3" s="13" t="s">
        <v>132</v>
      </c>
      <c r="DL3" s="13" t="s">
        <v>133</v>
      </c>
      <c r="DM3" s="13" t="s">
        <v>134</v>
      </c>
      <c r="DN3" s="13" t="s">
        <v>83</v>
      </c>
      <c r="DO3" s="14" t="s">
        <v>84</v>
      </c>
      <c r="DP3" s="13" t="s">
        <v>85</v>
      </c>
      <c r="DQ3" s="15" t="s">
        <v>163</v>
      </c>
      <c r="DR3" s="13" t="s">
        <v>135</v>
      </c>
      <c r="DS3" s="13" t="s">
        <v>136</v>
      </c>
      <c r="DT3" s="14" t="s">
        <v>137</v>
      </c>
      <c r="DU3" s="91" t="s">
        <v>204</v>
      </c>
      <c r="DV3" s="111"/>
      <c r="DW3" s="111"/>
      <c r="DX3" s="111"/>
      <c r="DY3" s="111"/>
      <c r="DZ3" s="97"/>
      <c r="EA3" s="94"/>
      <c r="EB3" s="116"/>
      <c r="EC3" s="97"/>
      <c r="ED3" s="94"/>
      <c r="EE3" s="116"/>
      <c r="EF3" s="97"/>
      <c r="EG3" s="94"/>
      <c r="EH3" s="116"/>
      <c r="EI3" s="97"/>
      <c r="EJ3" s="94"/>
      <c r="EK3" s="116"/>
      <c r="EL3" s="118"/>
      <c r="EM3" s="97"/>
      <c r="EN3" s="94"/>
      <c r="EO3" s="109"/>
      <c r="EP3" s="120"/>
      <c r="EQ3" s="120"/>
      <c r="ER3" s="120"/>
      <c r="ES3" s="120"/>
      <c r="ET3" s="120"/>
      <c r="EU3" s="97"/>
      <c r="EV3" s="94"/>
      <c r="EW3" s="135"/>
      <c r="EX3" s="99"/>
      <c r="EY3" s="99"/>
      <c r="EZ3" s="99"/>
      <c r="FA3" s="99"/>
      <c r="FB3" s="99"/>
      <c r="FC3" s="99"/>
      <c r="FD3" s="99"/>
      <c r="FE3" s="97"/>
      <c r="FF3" s="94"/>
      <c r="FG3" s="101"/>
      <c r="FH3" s="99"/>
      <c r="FI3" s="99"/>
      <c r="FJ3" s="99"/>
      <c r="FK3" s="97"/>
      <c r="FL3" s="94"/>
      <c r="FM3" s="107"/>
      <c r="FN3" s="97"/>
      <c r="FO3" s="94"/>
      <c r="FP3" s="107"/>
      <c r="FQ3" s="97"/>
      <c r="FR3" s="94"/>
      <c r="FS3" s="104"/>
      <c r="FT3" s="165"/>
    </row>
    <row r="4" spans="1:176" s="29" customFormat="1" ht="45" customHeight="1">
      <c r="A4" s="64">
        <v>1</v>
      </c>
      <c r="B4" s="65" t="s">
        <v>172</v>
      </c>
      <c r="C4" s="66" t="s">
        <v>147</v>
      </c>
      <c r="D4" s="67" t="s">
        <v>148</v>
      </c>
      <c r="E4" s="67" t="s">
        <v>154</v>
      </c>
      <c r="F4" s="67">
        <v>1</v>
      </c>
      <c r="G4" s="67">
        <v>1</v>
      </c>
      <c r="H4" s="67">
        <v>1</v>
      </c>
      <c r="I4" s="67">
        <v>1</v>
      </c>
      <c r="J4" s="67">
        <v>1</v>
      </c>
      <c r="K4" s="67">
        <v>1</v>
      </c>
      <c r="L4" s="67">
        <v>1</v>
      </c>
      <c r="M4" s="67">
        <v>1</v>
      </c>
      <c r="N4" s="67">
        <v>1</v>
      </c>
      <c r="O4" s="67">
        <v>1</v>
      </c>
      <c r="P4" s="67">
        <v>1</v>
      </c>
      <c r="Q4" s="67">
        <v>1</v>
      </c>
      <c r="R4" s="67">
        <v>1</v>
      </c>
      <c r="S4" s="67">
        <v>0</v>
      </c>
      <c r="T4" s="67">
        <v>0</v>
      </c>
      <c r="U4" s="67">
        <v>1</v>
      </c>
      <c r="V4" s="67">
        <v>1</v>
      </c>
      <c r="W4" s="68">
        <v>1</v>
      </c>
      <c r="X4" s="69">
        <f t="shared" ref="X4:X13" si="0">SUM(F4:W4)</f>
        <v>16</v>
      </c>
      <c r="Y4" s="70">
        <f t="shared" ref="Y4:Y13" si="1">X4/18</f>
        <v>0.88888888888888884</v>
      </c>
      <c r="Z4" s="71">
        <v>1</v>
      </c>
      <c r="AA4" s="67">
        <v>1</v>
      </c>
      <c r="AB4" s="67">
        <v>1</v>
      </c>
      <c r="AC4" s="67">
        <v>1</v>
      </c>
      <c r="AD4" s="67">
        <v>1</v>
      </c>
      <c r="AE4" s="67">
        <v>0</v>
      </c>
      <c r="AF4" s="67">
        <v>1</v>
      </c>
      <c r="AG4" s="67">
        <v>1</v>
      </c>
      <c r="AH4" s="67">
        <v>1</v>
      </c>
      <c r="AI4" s="67">
        <v>1</v>
      </c>
      <c r="AJ4" s="67">
        <v>1</v>
      </c>
      <c r="AK4" s="67">
        <v>1</v>
      </c>
      <c r="AL4" s="67">
        <v>1</v>
      </c>
      <c r="AM4" s="67">
        <v>1</v>
      </c>
      <c r="AN4" s="67">
        <v>1</v>
      </c>
      <c r="AO4" s="67">
        <v>1</v>
      </c>
      <c r="AP4" s="68">
        <v>1</v>
      </c>
      <c r="AQ4" s="72">
        <f t="shared" ref="AQ4:AQ13" si="2">SUM(Z4:AP4)</f>
        <v>16</v>
      </c>
      <c r="AR4" s="70">
        <f t="shared" ref="AR4:AR13" si="3">AQ4/17</f>
        <v>0.94117647058823528</v>
      </c>
      <c r="AS4" s="71">
        <v>1</v>
      </c>
      <c r="AT4" s="67">
        <v>0</v>
      </c>
      <c r="AU4" s="67">
        <v>0</v>
      </c>
      <c r="AV4" s="67">
        <v>0</v>
      </c>
      <c r="AW4" s="67">
        <v>1</v>
      </c>
      <c r="AX4" s="67">
        <v>1</v>
      </c>
      <c r="AY4" s="68">
        <v>1</v>
      </c>
      <c r="AZ4" s="72">
        <f t="shared" ref="AZ4:AZ13" si="4">SUM(AS4:AY4)</f>
        <v>4</v>
      </c>
      <c r="BA4" s="70">
        <f t="shared" ref="BA4:BA13" si="5">AZ4/7</f>
        <v>0.5714285714285714</v>
      </c>
      <c r="BB4" s="71">
        <v>1</v>
      </c>
      <c r="BC4" s="67">
        <v>1</v>
      </c>
      <c r="BD4" s="67">
        <v>1</v>
      </c>
      <c r="BE4" s="67">
        <v>1</v>
      </c>
      <c r="BF4" s="67">
        <v>1</v>
      </c>
      <c r="BG4" s="67">
        <v>1</v>
      </c>
      <c r="BH4" s="67">
        <v>1</v>
      </c>
      <c r="BI4" s="67">
        <v>1</v>
      </c>
      <c r="BJ4" s="67">
        <v>1</v>
      </c>
      <c r="BK4" s="67">
        <v>1</v>
      </c>
      <c r="BL4" s="67">
        <v>1</v>
      </c>
      <c r="BM4" s="67">
        <v>1</v>
      </c>
      <c r="BN4" s="68">
        <v>1</v>
      </c>
      <c r="BO4" s="72">
        <f t="shared" ref="BO4:BO13" si="6">SUM(BB4:BN4)</f>
        <v>13</v>
      </c>
      <c r="BP4" s="70">
        <f t="shared" ref="BP4:BP13" si="7">BO4/13</f>
        <v>1</v>
      </c>
      <c r="BQ4" s="71">
        <v>1</v>
      </c>
      <c r="BR4" s="67">
        <v>1</v>
      </c>
      <c r="BS4" s="67">
        <v>1</v>
      </c>
      <c r="BT4" s="67">
        <v>1</v>
      </c>
      <c r="BU4" s="67">
        <v>0</v>
      </c>
      <c r="BV4" s="67">
        <v>1</v>
      </c>
      <c r="BW4" s="67">
        <v>1</v>
      </c>
      <c r="BX4" s="67">
        <v>1</v>
      </c>
      <c r="BY4" s="67">
        <v>1</v>
      </c>
      <c r="BZ4" s="67">
        <v>1</v>
      </c>
      <c r="CA4" s="67">
        <v>1</v>
      </c>
      <c r="CB4" s="67">
        <v>0</v>
      </c>
      <c r="CC4" s="67">
        <v>0</v>
      </c>
      <c r="CD4" s="72">
        <f t="shared" ref="CD4:CD13" si="8">SUM(BQ4:CC4)</f>
        <v>10</v>
      </c>
      <c r="CE4" s="70">
        <f t="shared" ref="CE4:CE13" si="9">CD4/13</f>
        <v>0.76923076923076927</v>
      </c>
      <c r="CF4" s="73">
        <v>1</v>
      </c>
      <c r="CG4" s="69">
        <f t="shared" ref="CG4:CG13" si="10">SUM(CF4)</f>
        <v>1</v>
      </c>
      <c r="CH4" s="74">
        <f t="shared" ref="CH4:CH13" si="11">CG4/1</f>
        <v>1</v>
      </c>
      <c r="CI4" s="71">
        <v>1</v>
      </c>
      <c r="CJ4" s="67">
        <v>1</v>
      </c>
      <c r="CK4" s="67">
        <v>1</v>
      </c>
      <c r="CL4" s="67">
        <v>1</v>
      </c>
      <c r="CM4" s="67">
        <v>0</v>
      </c>
      <c r="CN4" s="67">
        <v>0</v>
      </c>
      <c r="CO4" s="67">
        <v>0</v>
      </c>
      <c r="CP4" s="67">
        <v>0</v>
      </c>
      <c r="CQ4" s="67">
        <v>1</v>
      </c>
      <c r="CR4" s="67">
        <v>1</v>
      </c>
      <c r="CS4" s="67">
        <v>1</v>
      </c>
      <c r="CT4" s="67">
        <v>1</v>
      </c>
      <c r="CU4" s="67">
        <v>1</v>
      </c>
      <c r="CV4" s="67">
        <v>1</v>
      </c>
      <c r="CW4" s="67">
        <v>1</v>
      </c>
      <c r="CX4" s="68">
        <v>1</v>
      </c>
      <c r="CY4" s="72">
        <f t="shared" ref="CY4:CY13" si="12">SUM(CI4:CX4)</f>
        <v>12</v>
      </c>
      <c r="CZ4" s="70">
        <f t="shared" ref="CZ4:CZ13" si="13">CY4/16</f>
        <v>0.75</v>
      </c>
      <c r="DA4" s="71">
        <v>1</v>
      </c>
      <c r="DB4" s="67">
        <v>1</v>
      </c>
      <c r="DC4" s="67">
        <v>1</v>
      </c>
      <c r="DD4" s="67">
        <v>1</v>
      </c>
      <c r="DE4" s="67">
        <v>1</v>
      </c>
      <c r="DF4" s="67">
        <v>0</v>
      </c>
      <c r="DG4" s="67">
        <v>1</v>
      </c>
      <c r="DH4" s="67">
        <v>0</v>
      </c>
      <c r="DI4" s="67">
        <v>0</v>
      </c>
      <c r="DJ4" s="67">
        <v>0</v>
      </c>
      <c r="DK4" s="67">
        <v>1</v>
      </c>
      <c r="DL4" s="67">
        <v>0</v>
      </c>
      <c r="DM4" s="67">
        <v>0</v>
      </c>
      <c r="DN4" s="67">
        <v>0</v>
      </c>
      <c r="DO4" s="67">
        <v>1</v>
      </c>
      <c r="DP4" s="67">
        <v>1</v>
      </c>
      <c r="DQ4" s="67">
        <v>0</v>
      </c>
      <c r="DR4" s="67">
        <v>0</v>
      </c>
      <c r="DS4" s="67">
        <v>0</v>
      </c>
      <c r="DT4" s="67">
        <v>0</v>
      </c>
      <c r="DU4" s="68">
        <v>0</v>
      </c>
      <c r="DV4" s="67">
        <v>0</v>
      </c>
      <c r="DW4" s="67">
        <v>0</v>
      </c>
      <c r="DX4" s="67">
        <v>0</v>
      </c>
      <c r="DY4" s="68">
        <v>0</v>
      </c>
      <c r="DZ4" s="72">
        <f t="shared" ref="DZ4:DZ13" si="14">SUM(DA4:DY4)</f>
        <v>9</v>
      </c>
      <c r="EA4" s="70">
        <f t="shared" ref="EA4:EA13" si="15">DZ4/25</f>
        <v>0.36</v>
      </c>
      <c r="EB4" s="75">
        <v>1</v>
      </c>
      <c r="EC4" s="69">
        <f t="shared" ref="EC4:EC13" si="16">SUM(EB4)</f>
        <v>1</v>
      </c>
      <c r="ED4" s="70">
        <f t="shared" ref="ED4:ED13" si="17">EC4/1</f>
        <v>1</v>
      </c>
      <c r="EE4" s="75">
        <v>0</v>
      </c>
      <c r="EF4" s="69">
        <f t="shared" ref="EF4:EF13" si="18">SUM(EE4)</f>
        <v>0</v>
      </c>
      <c r="EG4" s="70">
        <f t="shared" ref="EG4:EG13" si="19">EF4/1</f>
        <v>0</v>
      </c>
      <c r="EH4" s="75">
        <v>0</v>
      </c>
      <c r="EI4" s="69">
        <f t="shared" ref="EI4:EI13" si="20">SUM(EH4)</f>
        <v>0</v>
      </c>
      <c r="EJ4" s="70">
        <f t="shared" ref="EJ4:EJ13" si="21">EI4/1</f>
        <v>0</v>
      </c>
      <c r="EK4" s="71">
        <v>0</v>
      </c>
      <c r="EL4" s="68">
        <v>1</v>
      </c>
      <c r="EM4" s="69">
        <f t="shared" ref="EM4:EM13" si="22">SUM(EK4:EL4)</f>
        <v>1</v>
      </c>
      <c r="EN4" s="74">
        <f t="shared" ref="EN4:EN13" si="23">EM4/2</f>
        <v>0.5</v>
      </c>
      <c r="EO4" s="71">
        <v>0</v>
      </c>
      <c r="EP4" s="67">
        <v>0</v>
      </c>
      <c r="EQ4" s="67">
        <v>0</v>
      </c>
      <c r="ER4" s="67">
        <v>0</v>
      </c>
      <c r="ES4" s="67">
        <v>0</v>
      </c>
      <c r="ET4" s="68">
        <v>0</v>
      </c>
      <c r="EU4" s="72">
        <f t="shared" ref="EU4:EU13" si="24">SUM(EO4:ET4)</f>
        <v>0</v>
      </c>
      <c r="EV4" s="70">
        <f t="shared" ref="EV4:EV13" si="25">EU4/6</f>
        <v>0</v>
      </c>
      <c r="EW4" s="71">
        <v>1</v>
      </c>
      <c r="EX4" s="71">
        <v>1</v>
      </c>
      <c r="EY4" s="67">
        <v>1</v>
      </c>
      <c r="EZ4" s="67">
        <v>1</v>
      </c>
      <c r="FA4" s="67">
        <v>1</v>
      </c>
      <c r="FB4" s="67">
        <v>1</v>
      </c>
      <c r="FC4" s="67">
        <v>1</v>
      </c>
      <c r="FD4" s="68">
        <v>1</v>
      </c>
      <c r="FE4" s="69">
        <f t="shared" ref="FE4:FE13" si="26">SUM(EW4:FD4)</f>
        <v>8</v>
      </c>
      <c r="FF4" s="70">
        <f t="shared" ref="FF4:FF13" si="27">FE4/8</f>
        <v>1</v>
      </c>
      <c r="FG4" s="71">
        <v>1</v>
      </c>
      <c r="FH4" s="67">
        <v>1</v>
      </c>
      <c r="FI4" s="67">
        <v>1</v>
      </c>
      <c r="FJ4" s="68">
        <v>1</v>
      </c>
      <c r="FK4" s="69">
        <f t="shared" ref="FK4:FK13" si="28">SUM(FG4:FJ4)</f>
        <v>4</v>
      </c>
      <c r="FL4" s="70">
        <f t="shared" ref="FL4:FL13" si="29">FK4/4</f>
        <v>1</v>
      </c>
      <c r="FM4" s="75">
        <v>1</v>
      </c>
      <c r="FN4" s="69">
        <f t="shared" ref="FN4:FN13" si="30">SUM(FM4)</f>
        <v>1</v>
      </c>
      <c r="FO4" s="70">
        <f t="shared" ref="FO4:FO13" si="31">FN4/1</f>
        <v>1</v>
      </c>
      <c r="FP4" s="75">
        <v>1</v>
      </c>
      <c r="FQ4" s="69">
        <f t="shared" ref="FQ4:FQ13" si="32">SUM(FP4)</f>
        <v>1</v>
      </c>
      <c r="FR4" s="74">
        <f t="shared" ref="FR4:FR13" si="33">FQ4/1</f>
        <v>1</v>
      </c>
      <c r="FS4" s="76">
        <v>97</v>
      </c>
      <c r="FT4" s="77">
        <f>FS4/135</f>
        <v>0.71851851851851856</v>
      </c>
    </row>
    <row r="5" spans="1:176" s="29" customFormat="1" ht="45" customHeight="1">
      <c r="A5" s="64">
        <v>2</v>
      </c>
      <c r="B5" s="17" t="s">
        <v>172</v>
      </c>
      <c r="C5" s="18" t="s">
        <v>138</v>
      </c>
      <c r="D5" s="19" t="s">
        <v>139</v>
      </c>
      <c r="E5" s="19" t="s">
        <v>153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19">
        <v>1</v>
      </c>
      <c r="M5" s="19">
        <v>1</v>
      </c>
      <c r="N5" s="19">
        <v>1</v>
      </c>
      <c r="O5" s="19">
        <v>1</v>
      </c>
      <c r="P5" s="19">
        <v>1</v>
      </c>
      <c r="Q5" s="19">
        <v>1</v>
      </c>
      <c r="R5" s="19">
        <v>1</v>
      </c>
      <c r="S5" s="19">
        <v>1</v>
      </c>
      <c r="T5" s="19">
        <v>1</v>
      </c>
      <c r="U5" s="19">
        <v>1</v>
      </c>
      <c r="V5" s="19">
        <v>1</v>
      </c>
      <c r="W5" s="20">
        <v>1</v>
      </c>
      <c r="X5" s="21">
        <f t="shared" si="0"/>
        <v>18</v>
      </c>
      <c r="Y5" s="22">
        <f t="shared" si="1"/>
        <v>1</v>
      </c>
      <c r="Z5" s="23">
        <v>1</v>
      </c>
      <c r="AA5" s="19">
        <v>1</v>
      </c>
      <c r="AB5" s="19">
        <v>1</v>
      </c>
      <c r="AC5" s="19">
        <v>1</v>
      </c>
      <c r="AD5" s="19">
        <v>1</v>
      </c>
      <c r="AE5" s="19">
        <v>0</v>
      </c>
      <c r="AF5" s="19">
        <v>1</v>
      </c>
      <c r="AG5" s="19">
        <v>1</v>
      </c>
      <c r="AH5" s="19">
        <v>1</v>
      </c>
      <c r="AI5" s="19">
        <v>1</v>
      </c>
      <c r="AJ5" s="19">
        <v>1</v>
      </c>
      <c r="AK5" s="19">
        <v>1</v>
      </c>
      <c r="AL5" s="19">
        <v>1</v>
      </c>
      <c r="AM5" s="19">
        <v>1</v>
      </c>
      <c r="AN5" s="19">
        <v>1</v>
      </c>
      <c r="AO5" s="19">
        <v>1</v>
      </c>
      <c r="AP5" s="20">
        <v>1</v>
      </c>
      <c r="AQ5" s="24">
        <f t="shared" si="2"/>
        <v>16</v>
      </c>
      <c r="AR5" s="22">
        <f t="shared" si="3"/>
        <v>0.94117647058823528</v>
      </c>
      <c r="AS5" s="23">
        <v>1</v>
      </c>
      <c r="AT5" s="19">
        <v>1</v>
      </c>
      <c r="AU5" s="19">
        <v>0</v>
      </c>
      <c r="AV5" s="19">
        <v>1</v>
      </c>
      <c r="AW5" s="19">
        <v>0</v>
      </c>
      <c r="AX5" s="19">
        <v>0</v>
      </c>
      <c r="AY5" s="20">
        <v>0</v>
      </c>
      <c r="AZ5" s="24">
        <f t="shared" si="4"/>
        <v>3</v>
      </c>
      <c r="BA5" s="22">
        <f t="shared" si="5"/>
        <v>0.42857142857142855</v>
      </c>
      <c r="BB5" s="23">
        <v>1</v>
      </c>
      <c r="BC5" s="19">
        <v>1</v>
      </c>
      <c r="BD5" s="19">
        <v>1</v>
      </c>
      <c r="BE5" s="19">
        <v>1</v>
      </c>
      <c r="BF5" s="19">
        <v>1</v>
      </c>
      <c r="BG5" s="19">
        <v>1</v>
      </c>
      <c r="BH5" s="19">
        <v>1</v>
      </c>
      <c r="BI5" s="19">
        <v>1</v>
      </c>
      <c r="BJ5" s="19">
        <v>1</v>
      </c>
      <c r="BK5" s="19">
        <v>1</v>
      </c>
      <c r="BL5" s="19">
        <v>1</v>
      </c>
      <c r="BM5" s="19">
        <v>1</v>
      </c>
      <c r="BN5" s="20">
        <v>1</v>
      </c>
      <c r="BO5" s="24">
        <f t="shared" si="6"/>
        <v>13</v>
      </c>
      <c r="BP5" s="22">
        <f t="shared" si="7"/>
        <v>1</v>
      </c>
      <c r="BQ5" s="23">
        <v>1</v>
      </c>
      <c r="BR5" s="19">
        <v>1</v>
      </c>
      <c r="BS5" s="19">
        <v>1</v>
      </c>
      <c r="BT5" s="19">
        <v>0</v>
      </c>
      <c r="BU5" s="19">
        <v>0</v>
      </c>
      <c r="BV5" s="19">
        <v>1</v>
      </c>
      <c r="BW5" s="19">
        <v>1</v>
      </c>
      <c r="BX5" s="19">
        <v>1</v>
      </c>
      <c r="BY5" s="19">
        <v>0</v>
      </c>
      <c r="BZ5" s="19">
        <v>1</v>
      </c>
      <c r="CA5" s="19">
        <v>1</v>
      </c>
      <c r="CB5" s="19">
        <v>0</v>
      </c>
      <c r="CC5" s="19">
        <v>0</v>
      </c>
      <c r="CD5" s="24">
        <f t="shared" si="8"/>
        <v>8</v>
      </c>
      <c r="CE5" s="22">
        <f t="shared" si="9"/>
        <v>0.61538461538461542</v>
      </c>
      <c r="CF5" s="25">
        <v>1</v>
      </c>
      <c r="CG5" s="21">
        <f t="shared" si="10"/>
        <v>1</v>
      </c>
      <c r="CH5" s="26">
        <f t="shared" si="11"/>
        <v>1</v>
      </c>
      <c r="CI5" s="23">
        <v>1</v>
      </c>
      <c r="CJ5" s="19">
        <v>1</v>
      </c>
      <c r="CK5" s="19">
        <v>1</v>
      </c>
      <c r="CL5" s="19">
        <v>1</v>
      </c>
      <c r="CM5" s="19">
        <v>0</v>
      </c>
      <c r="CN5" s="19">
        <v>0</v>
      </c>
      <c r="CO5" s="19">
        <v>0</v>
      </c>
      <c r="CP5" s="19">
        <v>0</v>
      </c>
      <c r="CQ5" s="19">
        <v>1</v>
      </c>
      <c r="CR5" s="19">
        <v>1</v>
      </c>
      <c r="CS5" s="19">
        <v>1</v>
      </c>
      <c r="CT5" s="19">
        <v>1</v>
      </c>
      <c r="CU5" s="19">
        <v>1</v>
      </c>
      <c r="CV5" s="19">
        <v>1</v>
      </c>
      <c r="CW5" s="19">
        <v>1</v>
      </c>
      <c r="CX5" s="20">
        <v>1</v>
      </c>
      <c r="CY5" s="24">
        <f t="shared" si="12"/>
        <v>12</v>
      </c>
      <c r="CZ5" s="22">
        <f t="shared" si="13"/>
        <v>0.75</v>
      </c>
      <c r="DA5" s="23">
        <v>0</v>
      </c>
      <c r="DB5" s="19">
        <v>0</v>
      </c>
      <c r="DC5" s="19">
        <v>0</v>
      </c>
      <c r="DD5" s="19">
        <v>0</v>
      </c>
      <c r="DE5" s="19">
        <v>0</v>
      </c>
      <c r="DF5" s="19">
        <v>1</v>
      </c>
      <c r="DG5" s="19">
        <v>1</v>
      </c>
      <c r="DH5" s="19">
        <v>1</v>
      </c>
      <c r="DI5" s="19">
        <v>1</v>
      </c>
      <c r="DJ5" s="19">
        <v>0</v>
      </c>
      <c r="DK5" s="19">
        <v>1</v>
      </c>
      <c r="DL5" s="19">
        <v>1</v>
      </c>
      <c r="DM5" s="19">
        <v>1</v>
      </c>
      <c r="DN5" s="19">
        <v>1</v>
      </c>
      <c r="DO5" s="19">
        <v>1</v>
      </c>
      <c r="DP5" s="19">
        <v>1</v>
      </c>
      <c r="DQ5" s="19">
        <v>0</v>
      </c>
      <c r="DR5" s="19">
        <v>0</v>
      </c>
      <c r="DS5" s="19">
        <v>0</v>
      </c>
      <c r="DT5" s="19">
        <v>0</v>
      </c>
      <c r="DU5" s="20">
        <v>0</v>
      </c>
      <c r="DV5" s="19">
        <v>1</v>
      </c>
      <c r="DW5" s="19">
        <v>1</v>
      </c>
      <c r="DX5" s="19">
        <v>1</v>
      </c>
      <c r="DY5" s="20">
        <v>1</v>
      </c>
      <c r="DZ5" s="24">
        <f t="shared" si="14"/>
        <v>14</v>
      </c>
      <c r="EA5" s="22">
        <f t="shared" si="15"/>
        <v>0.56000000000000005</v>
      </c>
      <c r="EB5" s="27">
        <v>1</v>
      </c>
      <c r="EC5" s="21">
        <f t="shared" si="16"/>
        <v>1</v>
      </c>
      <c r="ED5" s="22">
        <f t="shared" si="17"/>
        <v>1</v>
      </c>
      <c r="EE5" s="27">
        <v>1</v>
      </c>
      <c r="EF5" s="21">
        <f t="shared" si="18"/>
        <v>1</v>
      </c>
      <c r="EG5" s="22">
        <f t="shared" si="19"/>
        <v>1</v>
      </c>
      <c r="EH5" s="27">
        <v>1</v>
      </c>
      <c r="EI5" s="21">
        <f t="shared" si="20"/>
        <v>1</v>
      </c>
      <c r="EJ5" s="22">
        <f t="shared" si="21"/>
        <v>1</v>
      </c>
      <c r="EK5" s="23">
        <v>1</v>
      </c>
      <c r="EL5" s="20">
        <v>1</v>
      </c>
      <c r="EM5" s="21">
        <f t="shared" si="22"/>
        <v>2</v>
      </c>
      <c r="EN5" s="26">
        <f t="shared" si="23"/>
        <v>1</v>
      </c>
      <c r="EO5" s="23">
        <v>0</v>
      </c>
      <c r="EP5" s="19">
        <v>0</v>
      </c>
      <c r="EQ5" s="19">
        <v>0</v>
      </c>
      <c r="ER5" s="19">
        <v>0</v>
      </c>
      <c r="ES5" s="19">
        <v>0</v>
      </c>
      <c r="ET5" s="20">
        <v>1</v>
      </c>
      <c r="EU5" s="24">
        <f t="shared" si="24"/>
        <v>1</v>
      </c>
      <c r="EV5" s="22">
        <f t="shared" si="25"/>
        <v>0.16666666666666666</v>
      </c>
      <c r="EW5" s="23">
        <v>1</v>
      </c>
      <c r="EX5" s="23">
        <v>1</v>
      </c>
      <c r="EY5" s="19">
        <v>1</v>
      </c>
      <c r="EZ5" s="19">
        <v>1</v>
      </c>
      <c r="FA5" s="19">
        <v>1</v>
      </c>
      <c r="FB5" s="19">
        <v>1</v>
      </c>
      <c r="FC5" s="19">
        <v>1</v>
      </c>
      <c r="FD5" s="20">
        <v>1</v>
      </c>
      <c r="FE5" s="21">
        <f t="shared" si="26"/>
        <v>8</v>
      </c>
      <c r="FF5" s="22">
        <f t="shared" si="27"/>
        <v>1</v>
      </c>
      <c r="FG5" s="23">
        <v>1</v>
      </c>
      <c r="FH5" s="19">
        <v>1</v>
      </c>
      <c r="FI5" s="19">
        <v>1</v>
      </c>
      <c r="FJ5" s="20">
        <v>1</v>
      </c>
      <c r="FK5" s="21">
        <f t="shared" si="28"/>
        <v>4</v>
      </c>
      <c r="FL5" s="22">
        <f t="shared" si="29"/>
        <v>1</v>
      </c>
      <c r="FM5" s="27">
        <v>1</v>
      </c>
      <c r="FN5" s="21">
        <f t="shared" si="30"/>
        <v>1</v>
      </c>
      <c r="FO5" s="22">
        <f t="shared" si="31"/>
        <v>1</v>
      </c>
      <c r="FP5" s="27">
        <v>0</v>
      </c>
      <c r="FQ5" s="21">
        <f t="shared" si="32"/>
        <v>0</v>
      </c>
      <c r="FR5" s="26">
        <f t="shared" si="33"/>
        <v>0</v>
      </c>
      <c r="FS5" s="28">
        <v>104</v>
      </c>
      <c r="FT5" s="77">
        <f t="shared" ref="FT5:FT12" si="34">FS5/135</f>
        <v>0.77037037037037037</v>
      </c>
    </row>
    <row r="6" spans="1:176" s="29" customFormat="1" ht="66.599999999999994" customHeight="1">
      <c r="A6" s="64">
        <v>3</v>
      </c>
      <c r="B6" s="17" t="s">
        <v>172</v>
      </c>
      <c r="C6" s="18" t="s">
        <v>175</v>
      </c>
      <c r="D6" s="19" t="s">
        <v>140</v>
      </c>
      <c r="E6" s="82" t="s">
        <v>154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19">
        <v>1</v>
      </c>
      <c r="R6" s="19">
        <v>1</v>
      </c>
      <c r="S6" s="19">
        <v>1</v>
      </c>
      <c r="T6" s="19">
        <v>1</v>
      </c>
      <c r="U6" s="19">
        <v>1</v>
      </c>
      <c r="V6" s="19">
        <v>1</v>
      </c>
      <c r="W6" s="20">
        <v>1</v>
      </c>
      <c r="X6" s="21">
        <f t="shared" si="0"/>
        <v>18</v>
      </c>
      <c r="Y6" s="22">
        <f t="shared" si="1"/>
        <v>1</v>
      </c>
      <c r="Z6" s="23">
        <v>1</v>
      </c>
      <c r="AA6" s="19">
        <v>1</v>
      </c>
      <c r="AB6" s="19">
        <v>1</v>
      </c>
      <c r="AC6" s="19">
        <v>1</v>
      </c>
      <c r="AD6" s="19">
        <v>1</v>
      </c>
      <c r="AE6" s="19">
        <v>0</v>
      </c>
      <c r="AF6" s="19">
        <v>1</v>
      </c>
      <c r="AG6" s="19">
        <v>1</v>
      </c>
      <c r="AH6" s="19">
        <v>1</v>
      </c>
      <c r="AI6" s="19">
        <v>1</v>
      </c>
      <c r="AJ6" s="19">
        <v>1</v>
      </c>
      <c r="AK6" s="19">
        <v>1</v>
      </c>
      <c r="AL6" s="19">
        <v>1</v>
      </c>
      <c r="AM6" s="19">
        <v>1</v>
      </c>
      <c r="AN6" s="19">
        <v>1</v>
      </c>
      <c r="AO6" s="19">
        <v>1</v>
      </c>
      <c r="AP6" s="20">
        <v>1</v>
      </c>
      <c r="AQ6" s="24">
        <f t="shared" si="2"/>
        <v>16</v>
      </c>
      <c r="AR6" s="22">
        <f t="shared" si="3"/>
        <v>0.94117647058823528</v>
      </c>
      <c r="AS6" s="23">
        <v>1</v>
      </c>
      <c r="AT6" s="19">
        <v>1</v>
      </c>
      <c r="AU6" s="19">
        <v>0</v>
      </c>
      <c r="AV6" s="19">
        <v>0</v>
      </c>
      <c r="AW6" s="19">
        <v>0</v>
      </c>
      <c r="AX6" s="19">
        <v>0</v>
      </c>
      <c r="AY6" s="20">
        <v>0</v>
      </c>
      <c r="AZ6" s="24">
        <f t="shared" si="4"/>
        <v>2</v>
      </c>
      <c r="BA6" s="22">
        <f t="shared" si="5"/>
        <v>0.2857142857142857</v>
      </c>
      <c r="BB6" s="23">
        <v>1</v>
      </c>
      <c r="BC6" s="19">
        <v>1</v>
      </c>
      <c r="BD6" s="19">
        <v>1</v>
      </c>
      <c r="BE6" s="19">
        <v>1</v>
      </c>
      <c r="BF6" s="19">
        <v>1</v>
      </c>
      <c r="BG6" s="19">
        <v>1</v>
      </c>
      <c r="BH6" s="19">
        <v>1</v>
      </c>
      <c r="BI6" s="19">
        <v>1</v>
      </c>
      <c r="BJ6" s="19">
        <v>1</v>
      </c>
      <c r="BK6" s="19">
        <v>1</v>
      </c>
      <c r="BL6" s="19">
        <v>1</v>
      </c>
      <c r="BM6" s="19">
        <v>1</v>
      </c>
      <c r="BN6" s="20">
        <v>1</v>
      </c>
      <c r="BO6" s="24">
        <f t="shared" si="6"/>
        <v>13</v>
      </c>
      <c r="BP6" s="22">
        <f t="shared" si="7"/>
        <v>1</v>
      </c>
      <c r="BQ6" s="23">
        <v>1</v>
      </c>
      <c r="BR6" s="19">
        <v>1</v>
      </c>
      <c r="BS6" s="19">
        <v>1</v>
      </c>
      <c r="BT6" s="19">
        <v>1</v>
      </c>
      <c r="BU6" s="19">
        <v>0</v>
      </c>
      <c r="BV6" s="19">
        <v>1</v>
      </c>
      <c r="BW6" s="19">
        <v>1</v>
      </c>
      <c r="BX6" s="19">
        <v>1</v>
      </c>
      <c r="BY6" s="19">
        <v>0</v>
      </c>
      <c r="BZ6" s="19">
        <v>1</v>
      </c>
      <c r="CA6" s="19">
        <v>1</v>
      </c>
      <c r="CB6" s="19">
        <v>0</v>
      </c>
      <c r="CC6" s="19">
        <v>0</v>
      </c>
      <c r="CD6" s="24">
        <f t="shared" si="8"/>
        <v>9</v>
      </c>
      <c r="CE6" s="22">
        <f t="shared" si="9"/>
        <v>0.69230769230769229</v>
      </c>
      <c r="CF6" s="25">
        <v>1</v>
      </c>
      <c r="CG6" s="21">
        <f t="shared" si="10"/>
        <v>1</v>
      </c>
      <c r="CH6" s="26">
        <f t="shared" si="11"/>
        <v>1</v>
      </c>
      <c r="CI6" s="23">
        <v>1</v>
      </c>
      <c r="CJ6" s="19">
        <v>1</v>
      </c>
      <c r="CK6" s="19">
        <v>1</v>
      </c>
      <c r="CL6" s="19">
        <v>1</v>
      </c>
      <c r="CM6" s="19">
        <v>0</v>
      </c>
      <c r="CN6" s="19">
        <v>0</v>
      </c>
      <c r="CO6" s="19">
        <v>0</v>
      </c>
      <c r="CP6" s="19">
        <v>0</v>
      </c>
      <c r="CQ6" s="19">
        <v>1</v>
      </c>
      <c r="CR6" s="19">
        <v>1</v>
      </c>
      <c r="CS6" s="19">
        <v>1</v>
      </c>
      <c r="CT6" s="19">
        <v>1</v>
      </c>
      <c r="CU6" s="19">
        <v>1</v>
      </c>
      <c r="CV6" s="19">
        <v>1</v>
      </c>
      <c r="CW6" s="19">
        <v>1</v>
      </c>
      <c r="CX6" s="20">
        <v>1</v>
      </c>
      <c r="CY6" s="24">
        <f t="shared" si="12"/>
        <v>12</v>
      </c>
      <c r="CZ6" s="22">
        <f t="shared" si="13"/>
        <v>0.75</v>
      </c>
      <c r="DA6" s="23">
        <v>0</v>
      </c>
      <c r="DB6" s="19">
        <v>0</v>
      </c>
      <c r="DC6" s="19">
        <v>0</v>
      </c>
      <c r="DD6" s="19">
        <v>0</v>
      </c>
      <c r="DE6" s="19">
        <v>0</v>
      </c>
      <c r="DF6" s="19">
        <v>0</v>
      </c>
      <c r="DG6" s="19">
        <v>1</v>
      </c>
      <c r="DH6" s="19">
        <v>1</v>
      </c>
      <c r="DI6" s="19">
        <v>1</v>
      </c>
      <c r="DJ6" s="19">
        <v>0</v>
      </c>
      <c r="DK6" s="19">
        <v>1</v>
      </c>
      <c r="DL6" s="19">
        <v>0</v>
      </c>
      <c r="DM6" s="19">
        <v>0</v>
      </c>
      <c r="DN6" s="19">
        <v>0</v>
      </c>
      <c r="DO6" s="19">
        <v>1</v>
      </c>
      <c r="DP6" s="19">
        <v>1</v>
      </c>
      <c r="DQ6" s="19">
        <v>0</v>
      </c>
      <c r="DR6" s="19">
        <v>0</v>
      </c>
      <c r="DS6" s="19">
        <v>0</v>
      </c>
      <c r="DT6" s="19">
        <v>1</v>
      </c>
      <c r="DU6" s="20">
        <v>0</v>
      </c>
      <c r="DV6" s="19">
        <v>1</v>
      </c>
      <c r="DW6" s="19">
        <v>1</v>
      </c>
      <c r="DX6" s="19">
        <v>1</v>
      </c>
      <c r="DY6" s="20">
        <v>0</v>
      </c>
      <c r="DZ6" s="24">
        <f t="shared" si="14"/>
        <v>10</v>
      </c>
      <c r="EA6" s="22">
        <f t="shared" si="15"/>
        <v>0.4</v>
      </c>
      <c r="EB6" s="27">
        <v>1</v>
      </c>
      <c r="EC6" s="21">
        <f t="shared" si="16"/>
        <v>1</v>
      </c>
      <c r="ED6" s="22">
        <f t="shared" si="17"/>
        <v>1</v>
      </c>
      <c r="EE6" s="27">
        <v>1</v>
      </c>
      <c r="EF6" s="21">
        <f t="shared" si="18"/>
        <v>1</v>
      </c>
      <c r="EG6" s="22">
        <f t="shared" si="19"/>
        <v>1</v>
      </c>
      <c r="EH6" s="27">
        <v>1</v>
      </c>
      <c r="EI6" s="21">
        <f t="shared" si="20"/>
        <v>1</v>
      </c>
      <c r="EJ6" s="22">
        <f t="shared" si="21"/>
        <v>1</v>
      </c>
      <c r="EK6" s="23">
        <v>0</v>
      </c>
      <c r="EL6" s="20">
        <v>0</v>
      </c>
      <c r="EM6" s="21">
        <f t="shared" si="22"/>
        <v>0</v>
      </c>
      <c r="EN6" s="26">
        <f t="shared" si="23"/>
        <v>0</v>
      </c>
      <c r="EO6" s="23">
        <v>0</v>
      </c>
      <c r="EP6" s="19">
        <v>0</v>
      </c>
      <c r="EQ6" s="19">
        <v>0</v>
      </c>
      <c r="ER6" s="19">
        <v>0</v>
      </c>
      <c r="ES6" s="19">
        <v>0</v>
      </c>
      <c r="ET6" s="20">
        <v>1</v>
      </c>
      <c r="EU6" s="24">
        <f t="shared" si="24"/>
        <v>1</v>
      </c>
      <c r="EV6" s="22">
        <f t="shared" si="25"/>
        <v>0.16666666666666666</v>
      </c>
      <c r="EW6" s="23">
        <v>1</v>
      </c>
      <c r="EX6" s="23">
        <v>1</v>
      </c>
      <c r="EY6" s="19">
        <v>1</v>
      </c>
      <c r="EZ6" s="19">
        <v>1</v>
      </c>
      <c r="FA6" s="19">
        <v>1</v>
      </c>
      <c r="FB6" s="19">
        <v>1</v>
      </c>
      <c r="FC6" s="19">
        <v>1</v>
      </c>
      <c r="FD6" s="20">
        <v>1</v>
      </c>
      <c r="FE6" s="21">
        <f t="shared" si="26"/>
        <v>8</v>
      </c>
      <c r="FF6" s="22">
        <f t="shared" si="27"/>
        <v>1</v>
      </c>
      <c r="FG6" s="23">
        <v>1</v>
      </c>
      <c r="FH6" s="19">
        <v>1</v>
      </c>
      <c r="FI6" s="19">
        <v>1</v>
      </c>
      <c r="FJ6" s="20">
        <v>1</v>
      </c>
      <c r="FK6" s="21">
        <f t="shared" si="28"/>
        <v>4</v>
      </c>
      <c r="FL6" s="22">
        <f t="shared" si="29"/>
        <v>1</v>
      </c>
      <c r="FM6" s="27">
        <v>1</v>
      </c>
      <c r="FN6" s="21">
        <f t="shared" si="30"/>
        <v>1</v>
      </c>
      <c r="FO6" s="22">
        <f t="shared" si="31"/>
        <v>1</v>
      </c>
      <c r="FP6" s="27">
        <v>1</v>
      </c>
      <c r="FQ6" s="21">
        <f t="shared" si="32"/>
        <v>1</v>
      </c>
      <c r="FR6" s="26">
        <f t="shared" si="33"/>
        <v>1</v>
      </c>
      <c r="FS6" s="28">
        <v>99</v>
      </c>
      <c r="FT6" s="77">
        <f t="shared" si="34"/>
        <v>0.73333333333333328</v>
      </c>
    </row>
    <row r="7" spans="1:176" s="29" customFormat="1" ht="45" customHeight="1">
      <c r="A7" s="64">
        <v>4</v>
      </c>
      <c r="B7" s="17" t="s">
        <v>172</v>
      </c>
      <c r="C7" s="18" t="s">
        <v>169</v>
      </c>
      <c r="D7" s="19" t="s">
        <v>141</v>
      </c>
      <c r="E7" s="19" t="s">
        <v>152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  <c r="N7" s="19">
        <v>1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1</v>
      </c>
      <c r="U7" s="19">
        <v>1</v>
      </c>
      <c r="V7" s="19">
        <v>1</v>
      </c>
      <c r="W7" s="20">
        <v>1</v>
      </c>
      <c r="X7" s="21">
        <f t="shared" si="0"/>
        <v>18</v>
      </c>
      <c r="Y7" s="22">
        <f t="shared" si="1"/>
        <v>1</v>
      </c>
      <c r="Z7" s="23">
        <v>1</v>
      </c>
      <c r="AA7" s="19">
        <v>1</v>
      </c>
      <c r="AB7" s="19">
        <v>1</v>
      </c>
      <c r="AC7" s="19">
        <v>1</v>
      </c>
      <c r="AD7" s="19">
        <v>1</v>
      </c>
      <c r="AE7" s="19">
        <v>0</v>
      </c>
      <c r="AF7" s="19">
        <v>1</v>
      </c>
      <c r="AG7" s="19">
        <v>1</v>
      </c>
      <c r="AH7" s="19">
        <v>1</v>
      </c>
      <c r="AI7" s="19">
        <v>1</v>
      </c>
      <c r="AJ7" s="19">
        <v>1</v>
      </c>
      <c r="AK7" s="19">
        <v>1</v>
      </c>
      <c r="AL7" s="19">
        <v>1</v>
      </c>
      <c r="AM7" s="19">
        <v>1</v>
      </c>
      <c r="AN7" s="19">
        <v>1</v>
      </c>
      <c r="AO7" s="19">
        <v>1</v>
      </c>
      <c r="AP7" s="20">
        <v>1</v>
      </c>
      <c r="AQ7" s="24">
        <f t="shared" si="2"/>
        <v>16</v>
      </c>
      <c r="AR7" s="22">
        <f t="shared" si="3"/>
        <v>0.94117647058823528</v>
      </c>
      <c r="AS7" s="23">
        <v>1</v>
      </c>
      <c r="AT7" s="19">
        <v>1</v>
      </c>
      <c r="AU7" s="19">
        <v>1</v>
      </c>
      <c r="AV7" s="19">
        <v>0</v>
      </c>
      <c r="AW7" s="19">
        <v>1</v>
      </c>
      <c r="AX7" s="19">
        <v>1</v>
      </c>
      <c r="AY7" s="20">
        <v>1</v>
      </c>
      <c r="AZ7" s="24">
        <f t="shared" si="4"/>
        <v>6</v>
      </c>
      <c r="BA7" s="22">
        <f t="shared" si="5"/>
        <v>0.8571428571428571</v>
      </c>
      <c r="BB7" s="23">
        <v>1</v>
      </c>
      <c r="BC7" s="19">
        <v>1</v>
      </c>
      <c r="BD7" s="19">
        <v>0</v>
      </c>
      <c r="BE7" s="19">
        <v>1</v>
      </c>
      <c r="BF7" s="19">
        <v>1</v>
      </c>
      <c r="BG7" s="19">
        <v>1</v>
      </c>
      <c r="BH7" s="19">
        <v>1</v>
      </c>
      <c r="BI7" s="19">
        <v>1</v>
      </c>
      <c r="BJ7" s="19">
        <v>1</v>
      </c>
      <c r="BK7" s="19">
        <v>1</v>
      </c>
      <c r="BL7" s="19">
        <v>1</v>
      </c>
      <c r="BM7" s="19">
        <v>1</v>
      </c>
      <c r="BN7" s="20">
        <v>0</v>
      </c>
      <c r="BO7" s="24">
        <f t="shared" si="6"/>
        <v>11</v>
      </c>
      <c r="BP7" s="22">
        <f t="shared" si="7"/>
        <v>0.84615384615384615</v>
      </c>
      <c r="BQ7" s="23">
        <v>1</v>
      </c>
      <c r="BR7" s="19">
        <v>1</v>
      </c>
      <c r="BS7" s="19">
        <v>1</v>
      </c>
      <c r="BT7" s="19">
        <v>1</v>
      </c>
      <c r="BU7" s="19">
        <v>0</v>
      </c>
      <c r="BV7" s="19">
        <v>0</v>
      </c>
      <c r="BW7" s="19">
        <v>0</v>
      </c>
      <c r="BX7" s="19">
        <v>1</v>
      </c>
      <c r="BY7" s="19">
        <v>0</v>
      </c>
      <c r="BZ7" s="19">
        <v>1</v>
      </c>
      <c r="CA7" s="19">
        <v>1</v>
      </c>
      <c r="CB7" s="19">
        <v>0</v>
      </c>
      <c r="CC7" s="19">
        <v>0</v>
      </c>
      <c r="CD7" s="24">
        <f t="shared" si="8"/>
        <v>7</v>
      </c>
      <c r="CE7" s="22">
        <f t="shared" si="9"/>
        <v>0.53846153846153844</v>
      </c>
      <c r="CF7" s="25">
        <v>1</v>
      </c>
      <c r="CG7" s="21">
        <f t="shared" si="10"/>
        <v>1</v>
      </c>
      <c r="CH7" s="26">
        <f t="shared" si="11"/>
        <v>1</v>
      </c>
      <c r="CI7" s="23">
        <v>1</v>
      </c>
      <c r="CJ7" s="19">
        <v>1</v>
      </c>
      <c r="CK7" s="19">
        <v>1</v>
      </c>
      <c r="CL7" s="19">
        <v>1</v>
      </c>
      <c r="CM7" s="19">
        <v>1</v>
      </c>
      <c r="CN7" s="19">
        <v>1</v>
      </c>
      <c r="CO7" s="19">
        <v>1</v>
      </c>
      <c r="CP7" s="19">
        <v>1</v>
      </c>
      <c r="CQ7" s="19">
        <v>1</v>
      </c>
      <c r="CR7" s="19">
        <v>1</v>
      </c>
      <c r="CS7" s="19">
        <v>1</v>
      </c>
      <c r="CT7" s="19">
        <v>1</v>
      </c>
      <c r="CU7" s="19">
        <v>1</v>
      </c>
      <c r="CV7" s="19">
        <v>1</v>
      </c>
      <c r="CW7" s="19">
        <v>1</v>
      </c>
      <c r="CX7" s="20">
        <v>1</v>
      </c>
      <c r="CY7" s="24">
        <f t="shared" si="12"/>
        <v>16</v>
      </c>
      <c r="CZ7" s="22">
        <f t="shared" si="13"/>
        <v>1</v>
      </c>
      <c r="DA7" s="23">
        <v>1</v>
      </c>
      <c r="DB7" s="19">
        <v>0</v>
      </c>
      <c r="DC7" s="19">
        <v>0</v>
      </c>
      <c r="DD7" s="19">
        <v>0</v>
      </c>
      <c r="DE7" s="19">
        <v>0</v>
      </c>
      <c r="DF7" s="19">
        <v>1</v>
      </c>
      <c r="DG7" s="19">
        <v>1</v>
      </c>
      <c r="DH7" s="19">
        <v>1</v>
      </c>
      <c r="DI7" s="19">
        <v>1</v>
      </c>
      <c r="DJ7" s="19">
        <v>1</v>
      </c>
      <c r="DK7" s="19">
        <v>1</v>
      </c>
      <c r="DL7" s="19">
        <v>1</v>
      </c>
      <c r="DM7" s="19">
        <v>1</v>
      </c>
      <c r="DN7" s="19">
        <v>0</v>
      </c>
      <c r="DO7" s="19">
        <v>1</v>
      </c>
      <c r="DP7" s="19">
        <v>1</v>
      </c>
      <c r="DQ7" s="19">
        <v>1</v>
      </c>
      <c r="DR7" s="19">
        <v>0</v>
      </c>
      <c r="DS7" s="19">
        <v>0</v>
      </c>
      <c r="DT7" s="19">
        <v>0</v>
      </c>
      <c r="DU7" s="20">
        <v>0</v>
      </c>
      <c r="DV7" s="19">
        <v>1</v>
      </c>
      <c r="DW7" s="19">
        <v>1</v>
      </c>
      <c r="DX7" s="19">
        <v>0</v>
      </c>
      <c r="DY7" s="20">
        <v>0</v>
      </c>
      <c r="DZ7" s="24">
        <f t="shared" si="14"/>
        <v>14</v>
      </c>
      <c r="EA7" s="22">
        <f t="shared" si="15"/>
        <v>0.56000000000000005</v>
      </c>
      <c r="EB7" s="27">
        <v>1</v>
      </c>
      <c r="EC7" s="21">
        <f t="shared" si="16"/>
        <v>1</v>
      </c>
      <c r="ED7" s="22">
        <f t="shared" si="17"/>
        <v>1</v>
      </c>
      <c r="EE7" s="27">
        <v>1</v>
      </c>
      <c r="EF7" s="21">
        <f t="shared" si="18"/>
        <v>1</v>
      </c>
      <c r="EG7" s="22">
        <f t="shared" si="19"/>
        <v>1</v>
      </c>
      <c r="EH7" s="27">
        <v>1</v>
      </c>
      <c r="EI7" s="21">
        <f t="shared" si="20"/>
        <v>1</v>
      </c>
      <c r="EJ7" s="22">
        <f t="shared" si="21"/>
        <v>1</v>
      </c>
      <c r="EK7" s="23">
        <v>1</v>
      </c>
      <c r="EL7" s="20">
        <v>1</v>
      </c>
      <c r="EM7" s="21">
        <f t="shared" si="22"/>
        <v>2</v>
      </c>
      <c r="EN7" s="26">
        <f t="shared" si="23"/>
        <v>1</v>
      </c>
      <c r="EO7" s="23">
        <v>0</v>
      </c>
      <c r="EP7" s="19">
        <v>0</v>
      </c>
      <c r="EQ7" s="19">
        <v>0</v>
      </c>
      <c r="ER7" s="19">
        <v>0</v>
      </c>
      <c r="ES7" s="19">
        <v>1</v>
      </c>
      <c r="ET7" s="20">
        <v>0</v>
      </c>
      <c r="EU7" s="24">
        <f t="shared" si="24"/>
        <v>1</v>
      </c>
      <c r="EV7" s="22">
        <f t="shared" si="25"/>
        <v>0.16666666666666666</v>
      </c>
      <c r="EW7" s="23">
        <v>1</v>
      </c>
      <c r="EX7" s="23">
        <v>1</v>
      </c>
      <c r="EY7" s="19">
        <v>1</v>
      </c>
      <c r="EZ7" s="19">
        <v>1</v>
      </c>
      <c r="FA7" s="19">
        <v>1</v>
      </c>
      <c r="FB7" s="19">
        <v>1</v>
      </c>
      <c r="FC7" s="19">
        <v>1</v>
      </c>
      <c r="FD7" s="20">
        <v>1</v>
      </c>
      <c r="FE7" s="21">
        <f t="shared" si="26"/>
        <v>8</v>
      </c>
      <c r="FF7" s="22">
        <f t="shared" si="27"/>
        <v>1</v>
      </c>
      <c r="FG7" s="23">
        <v>1</v>
      </c>
      <c r="FH7" s="19">
        <v>1</v>
      </c>
      <c r="FI7" s="19">
        <v>1</v>
      </c>
      <c r="FJ7" s="20">
        <v>1</v>
      </c>
      <c r="FK7" s="21">
        <f t="shared" si="28"/>
        <v>4</v>
      </c>
      <c r="FL7" s="22">
        <f t="shared" si="29"/>
        <v>1</v>
      </c>
      <c r="FM7" s="27">
        <v>1</v>
      </c>
      <c r="FN7" s="21">
        <f t="shared" si="30"/>
        <v>1</v>
      </c>
      <c r="FO7" s="22">
        <f t="shared" si="31"/>
        <v>1</v>
      </c>
      <c r="FP7" s="27">
        <v>1</v>
      </c>
      <c r="FQ7" s="21">
        <f t="shared" si="32"/>
        <v>1</v>
      </c>
      <c r="FR7" s="26">
        <f t="shared" si="33"/>
        <v>1</v>
      </c>
      <c r="FS7" s="28">
        <v>109</v>
      </c>
      <c r="FT7" s="77">
        <f t="shared" si="34"/>
        <v>0.80740740740740746</v>
      </c>
    </row>
    <row r="8" spans="1:176" s="29" customFormat="1" ht="45" customHeight="1">
      <c r="A8" s="64">
        <v>5</v>
      </c>
      <c r="B8" s="17" t="s">
        <v>174</v>
      </c>
      <c r="C8" s="18" t="s">
        <v>170</v>
      </c>
      <c r="D8" s="19" t="s">
        <v>143</v>
      </c>
      <c r="E8" s="19" t="s">
        <v>153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20">
        <v>1</v>
      </c>
      <c r="X8" s="21">
        <f t="shared" si="0"/>
        <v>18</v>
      </c>
      <c r="Y8" s="22">
        <f t="shared" si="1"/>
        <v>1</v>
      </c>
      <c r="Z8" s="23">
        <v>1</v>
      </c>
      <c r="AA8" s="19">
        <v>1</v>
      </c>
      <c r="AB8" s="19">
        <v>1</v>
      </c>
      <c r="AC8" s="19">
        <v>1</v>
      </c>
      <c r="AD8" s="19">
        <v>1</v>
      </c>
      <c r="AE8" s="19">
        <v>0</v>
      </c>
      <c r="AF8" s="19">
        <v>1</v>
      </c>
      <c r="AG8" s="19">
        <v>1</v>
      </c>
      <c r="AH8" s="19">
        <v>1</v>
      </c>
      <c r="AI8" s="19">
        <v>1</v>
      </c>
      <c r="AJ8" s="19">
        <v>1</v>
      </c>
      <c r="AK8" s="19">
        <v>1</v>
      </c>
      <c r="AL8" s="19">
        <v>1</v>
      </c>
      <c r="AM8" s="19">
        <v>1</v>
      </c>
      <c r="AN8" s="19">
        <v>1</v>
      </c>
      <c r="AO8" s="19">
        <v>1</v>
      </c>
      <c r="AP8" s="20">
        <v>1</v>
      </c>
      <c r="AQ8" s="24">
        <f t="shared" si="2"/>
        <v>16</v>
      </c>
      <c r="AR8" s="22">
        <f t="shared" si="3"/>
        <v>0.94117647058823528</v>
      </c>
      <c r="AS8" s="23">
        <v>1</v>
      </c>
      <c r="AT8" s="19">
        <v>1</v>
      </c>
      <c r="AU8" s="19">
        <v>0</v>
      </c>
      <c r="AV8" s="19">
        <v>0</v>
      </c>
      <c r="AW8" s="19">
        <v>0</v>
      </c>
      <c r="AX8" s="19">
        <v>0</v>
      </c>
      <c r="AY8" s="20">
        <v>0</v>
      </c>
      <c r="AZ8" s="24">
        <f t="shared" si="4"/>
        <v>2</v>
      </c>
      <c r="BA8" s="22">
        <f t="shared" si="5"/>
        <v>0.2857142857142857</v>
      </c>
      <c r="BB8" s="23">
        <v>1</v>
      </c>
      <c r="BC8" s="19">
        <v>1</v>
      </c>
      <c r="BD8" s="19">
        <v>0</v>
      </c>
      <c r="BE8" s="19">
        <v>1</v>
      </c>
      <c r="BF8" s="19">
        <v>1</v>
      </c>
      <c r="BG8" s="19">
        <v>1</v>
      </c>
      <c r="BH8" s="19">
        <v>1</v>
      </c>
      <c r="BI8" s="19">
        <v>1</v>
      </c>
      <c r="BJ8" s="19">
        <v>1</v>
      </c>
      <c r="BK8" s="19">
        <v>1</v>
      </c>
      <c r="BL8" s="19">
        <v>1</v>
      </c>
      <c r="BM8" s="19">
        <v>1</v>
      </c>
      <c r="BN8" s="20">
        <v>1</v>
      </c>
      <c r="BO8" s="24">
        <f t="shared" si="6"/>
        <v>12</v>
      </c>
      <c r="BP8" s="22">
        <f t="shared" si="7"/>
        <v>0.92307692307692313</v>
      </c>
      <c r="BQ8" s="23">
        <v>1</v>
      </c>
      <c r="BR8" s="19">
        <v>1</v>
      </c>
      <c r="BS8" s="19">
        <v>1</v>
      </c>
      <c r="BT8" s="19">
        <v>1</v>
      </c>
      <c r="BU8" s="19">
        <v>0</v>
      </c>
      <c r="BV8" s="19">
        <v>1</v>
      </c>
      <c r="BW8" s="19">
        <v>1</v>
      </c>
      <c r="BX8" s="19">
        <v>1</v>
      </c>
      <c r="BY8" s="19">
        <v>0</v>
      </c>
      <c r="BZ8" s="19">
        <v>1</v>
      </c>
      <c r="CA8" s="19">
        <v>1</v>
      </c>
      <c r="CB8" s="19">
        <v>1</v>
      </c>
      <c r="CC8" s="19">
        <v>0</v>
      </c>
      <c r="CD8" s="24">
        <f t="shared" si="8"/>
        <v>10</v>
      </c>
      <c r="CE8" s="22">
        <f t="shared" si="9"/>
        <v>0.76923076923076927</v>
      </c>
      <c r="CF8" s="25">
        <v>1</v>
      </c>
      <c r="CG8" s="21">
        <f t="shared" si="10"/>
        <v>1</v>
      </c>
      <c r="CH8" s="26">
        <f t="shared" si="11"/>
        <v>1</v>
      </c>
      <c r="CI8" s="23">
        <v>1</v>
      </c>
      <c r="CJ8" s="19">
        <v>1</v>
      </c>
      <c r="CK8" s="19">
        <v>1</v>
      </c>
      <c r="CL8" s="19">
        <v>1</v>
      </c>
      <c r="CM8" s="19">
        <v>0</v>
      </c>
      <c r="CN8" s="19">
        <v>0</v>
      </c>
      <c r="CO8" s="19">
        <v>0</v>
      </c>
      <c r="CP8" s="19">
        <v>0</v>
      </c>
      <c r="CQ8" s="19">
        <v>1</v>
      </c>
      <c r="CR8" s="19">
        <v>1</v>
      </c>
      <c r="CS8" s="19">
        <v>1</v>
      </c>
      <c r="CT8" s="19">
        <v>1</v>
      </c>
      <c r="CU8" s="19">
        <v>1</v>
      </c>
      <c r="CV8" s="19">
        <v>1</v>
      </c>
      <c r="CW8" s="19">
        <v>1</v>
      </c>
      <c r="CX8" s="20">
        <v>1</v>
      </c>
      <c r="CY8" s="24">
        <f t="shared" si="12"/>
        <v>12</v>
      </c>
      <c r="CZ8" s="22">
        <f t="shared" si="13"/>
        <v>0.75</v>
      </c>
      <c r="DA8" s="23">
        <v>1</v>
      </c>
      <c r="DB8" s="19">
        <v>1</v>
      </c>
      <c r="DC8" s="19">
        <v>1</v>
      </c>
      <c r="DD8" s="19">
        <v>1</v>
      </c>
      <c r="DE8" s="19">
        <v>1</v>
      </c>
      <c r="DF8" s="19">
        <v>0</v>
      </c>
      <c r="DG8" s="19">
        <v>1</v>
      </c>
      <c r="DH8" s="19">
        <v>1</v>
      </c>
      <c r="DI8" s="19">
        <v>1</v>
      </c>
      <c r="DJ8" s="19">
        <v>0</v>
      </c>
      <c r="DK8" s="19">
        <v>1</v>
      </c>
      <c r="DL8" s="19">
        <v>1</v>
      </c>
      <c r="DM8" s="19">
        <v>0</v>
      </c>
      <c r="DN8" s="19">
        <v>1</v>
      </c>
      <c r="DO8" s="19">
        <v>1</v>
      </c>
      <c r="DP8" s="19">
        <v>1</v>
      </c>
      <c r="DQ8" s="19">
        <v>0</v>
      </c>
      <c r="DR8" s="19">
        <v>0</v>
      </c>
      <c r="DS8" s="19">
        <v>0</v>
      </c>
      <c r="DT8" s="19">
        <v>0</v>
      </c>
      <c r="DU8" s="20">
        <v>0</v>
      </c>
      <c r="DV8" s="19">
        <v>1</v>
      </c>
      <c r="DW8" s="19">
        <v>1</v>
      </c>
      <c r="DX8" s="19">
        <v>0</v>
      </c>
      <c r="DY8" s="20">
        <v>0</v>
      </c>
      <c r="DZ8" s="24">
        <f t="shared" si="14"/>
        <v>15</v>
      </c>
      <c r="EA8" s="22">
        <f t="shared" si="15"/>
        <v>0.6</v>
      </c>
      <c r="EB8" s="27">
        <v>1</v>
      </c>
      <c r="EC8" s="21">
        <f t="shared" si="16"/>
        <v>1</v>
      </c>
      <c r="ED8" s="22">
        <f t="shared" si="17"/>
        <v>1</v>
      </c>
      <c r="EE8" s="27">
        <v>0</v>
      </c>
      <c r="EF8" s="21">
        <f t="shared" si="18"/>
        <v>0</v>
      </c>
      <c r="EG8" s="22">
        <f t="shared" si="19"/>
        <v>0</v>
      </c>
      <c r="EH8" s="27">
        <v>1</v>
      </c>
      <c r="EI8" s="21">
        <f t="shared" si="20"/>
        <v>1</v>
      </c>
      <c r="EJ8" s="22">
        <f t="shared" si="21"/>
        <v>1</v>
      </c>
      <c r="EK8" s="23">
        <v>1</v>
      </c>
      <c r="EL8" s="20">
        <v>1</v>
      </c>
      <c r="EM8" s="21">
        <f t="shared" si="22"/>
        <v>2</v>
      </c>
      <c r="EN8" s="26">
        <f t="shared" si="23"/>
        <v>1</v>
      </c>
      <c r="EO8" s="23">
        <v>0</v>
      </c>
      <c r="EP8" s="19">
        <v>0</v>
      </c>
      <c r="EQ8" s="19">
        <v>0</v>
      </c>
      <c r="ER8" s="19">
        <v>0</v>
      </c>
      <c r="ES8" s="19">
        <v>0</v>
      </c>
      <c r="ET8" s="20">
        <v>0</v>
      </c>
      <c r="EU8" s="24">
        <f t="shared" si="24"/>
        <v>0</v>
      </c>
      <c r="EV8" s="22">
        <f t="shared" si="25"/>
        <v>0</v>
      </c>
      <c r="EW8" s="23">
        <v>1</v>
      </c>
      <c r="EX8" s="23">
        <v>1</v>
      </c>
      <c r="EY8" s="19">
        <v>1</v>
      </c>
      <c r="EZ8" s="19">
        <v>1</v>
      </c>
      <c r="FA8" s="19">
        <v>1</v>
      </c>
      <c r="FB8" s="19">
        <v>1</v>
      </c>
      <c r="FC8" s="19">
        <v>1</v>
      </c>
      <c r="FD8" s="20">
        <v>1</v>
      </c>
      <c r="FE8" s="21">
        <f t="shared" si="26"/>
        <v>8</v>
      </c>
      <c r="FF8" s="22">
        <f t="shared" si="27"/>
        <v>1</v>
      </c>
      <c r="FG8" s="23">
        <v>1</v>
      </c>
      <c r="FH8" s="19">
        <v>1</v>
      </c>
      <c r="FI8" s="19">
        <v>1</v>
      </c>
      <c r="FJ8" s="20">
        <v>1</v>
      </c>
      <c r="FK8" s="21">
        <f t="shared" si="28"/>
        <v>4</v>
      </c>
      <c r="FL8" s="22">
        <f t="shared" si="29"/>
        <v>1</v>
      </c>
      <c r="FM8" s="27">
        <v>1</v>
      </c>
      <c r="FN8" s="21">
        <f t="shared" si="30"/>
        <v>1</v>
      </c>
      <c r="FO8" s="22">
        <f t="shared" si="31"/>
        <v>1</v>
      </c>
      <c r="FP8" s="27">
        <v>1</v>
      </c>
      <c r="FQ8" s="21">
        <f t="shared" si="32"/>
        <v>1</v>
      </c>
      <c r="FR8" s="26">
        <f t="shared" si="33"/>
        <v>1</v>
      </c>
      <c r="FS8" s="28">
        <v>104</v>
      </c>
      <c r="FT8" s="77">
        <f t="shared" si="34"/>
        <v>0.77037037037037037</v>
      </c>
    </row>
    <row r="9" spans="1:176" s="29" customFormat="1" ht="36" customHeight="1">
      <c r="A9" s="64">
        <v>6</v>
      </c>
      <c r="B9" s="17" t="s">
        <v>172</v>
      </c>
      <c r="C9" s="18" t="s">
        <v>144</v>
      </c>
      <c r="D9" s="19" t="s">
        <v>145</v>
      </c>
      <c r="E9" s="19" t="s">
        <v>156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20">
        <v>1</v>
      </c>
      <c r="X9" s="21">
        <f t="shared" si="0"/>
        <v>18</v>
      </c>
      <c r="Y9" s="22">
        <f t="shared" si="1"/>
        <v>1</v>
      </c>
      <c r="Z9" s="23">
        <v>1</v>
      </c>
      <c r="AA9" s="19">
        <v>1</v>
      </c>
      <c r="AB9" s="19">
        <v>1</v>
      </c>
      <c r="AC9" s="19">
        <v>1</v>
      </c>
      <c r="AD9" s="19">
        <v>1</v>
      </c>
      <c r="AE9" s="19">
        <v>1</v>
      </c>
      <c r="AF9" s="19">
        <v>1</v>
      </c>
      <c r="AG9" s="19">
        <v>1</v>
      </c>
      <c r="AH9" s="19">
        <v>1</v>
      </c>
      <c r="AI9" s="19">
        <v>1</v>
      </c>
      <c r="AJ9" s="19">
        <v>1</v>
      </c>
      <c r="AK9" s="19">
        <v>0</v>
      </c>
      <c r="AL9" s="19">
        <v>1</v>
      </c>
      <c r="AM9" s="19">
        <v>1</v>
      </c>
      <c r="AN9" s="19">
        <v>1</v>
      </c>
      <c r="AO9" s="19">
        <v>1</v>
      </c>
      <c r="AP9" s="20">
        <v>1</v>
      </c>
      <c r="AQ9" s="24">
        <f t="shared" si="2"/>
        <v>16</v>
      </c>
      <c r="AR9" s="22">
        <f t="shared" si="3"/>
        <v>0.94117647058823528</v>
      </c>
      <c r="AS9" s="23">
        <v>1</v>
      </c>
      <c r="AT9" s="19">
        <v>1</v>
      </c>
      <c r="AU9" s="19">
        <v>0</v>
      </c>
      <c r="AV9" s="19">
        <v>0</v>
      </c>
      <c r="AW9" s="19">
        <v>0</v>
      </c>
      <c r="AX9" s="19">
        <v>0</v>
      </c>
      <c r="AY9" s="20">
        <v>0</v>
      </c>
      <c r="AZ9" s="24">
        <f t="shared" si="4"/>
        <v>2</v>
      </c>
      <c r="BA9" s="22">
        <f t="shared" si="5"/>
        <v>0.2857142857142857</v>
      </c>
      <c r="BB9" s="23">
        <v>1</v>
      </c>
      <c r="BC9" s="19">
        <v>1</v>
      </c>
      <c r="BD9" s="19">
        <v>1</v>
      </c>
      <c r="BE9" s="19">
        <v>1</v>
      </c>
      <c r="BF9" s="19">
        <v>1</v>
      </c>
      <c r="BG9" s="19">
        <v>1</v>
      </c>
      <c r="BH9" s="19">
        <v>1</v>
      </c>
      <c r="BI9" s="19">
        <v>1</v>
      </c>
      <c r="BJ9" s="19">
        <v>1</v>
      </c>
      <c r="BK9" s="19">
        <v>1</v>
      </c>
      <c r="BL9" s="19">
        <v>1</v>
      </c>
      <c r="BM9" s="19">
        <v>1</v>
      </c>
      <c r="BN9" s="20">
        <v>0</v>
      </c>
      <c r="BO9" s="24">
        <f t="shared" si="6"/>
        <v>12</v>
      </c>
      <c r="BP9" s="22">
        <f t="shared" si="7"/>
        <v>0.92307692307692313</v>
      </c>
      <c r="BQ9" s="23">
        <v>1</v>
      </c>
      <c r="BR9" s="19">
        <v>1</v>
      </c>
      <c r="BS9" s="19">
        <v>1</v>
      </c>
      <c r="BT9" s="19">
        <v>0</v>
      </c>
      <c r="BU9" s="19">
        <v>0</v>
      </c>
      <c r="BV9" s="19">
        <v>1</v>
      </c>
      <c r="BW9" s="19">
        <v>0</v>
      </c>
      <c r="BX9" s="19">
        <v>1</v>
      </c>
      <c r="BY9" s="19">
        <v>0</v>
      </c>
      <c r="BZ9" s="19">
        <v>1</v>
      </c>
      <c r="CA9" s="19">
        <v>1</v>
      </c>
      <c r="CB9" s="19">
        <v>1</v>
      </c>
      <c r="CC9" s="19">
        <v>1</v>
      </c>
      <c r="CD9" s="24">
        <f t="shared" si="8"/>
        <v>9</v>
      </c>
      <c r="CE9" s="22">
        <f t="shared" si="9"/>
        <v>0.69230769230769229</v>
      </c>
      <c r="CF9" s="25">
        <v>1</v>
      </c>
      <c r="CG9" s="21">
        <f t="shared" si="10"/>
        <v>1</v>
      </c>
      <c r="CH9" s="26">
        <f t="shared" si="11"/>
        <v>1</v>
      </c>
      <c r="CI9" s="23">
        <v>1</v>
      </c>
      <c r="CJ9" s="19">
        <v>1</v>
      </c>
      <c r="CK9" s="19">
        <v>1</v>
      </c>
      <c r="CL9" s="19">
        <v>1</v>
      </c>
      <c r="CM9" s="19">
        <v>1</v>
      </c>
      <c r="CN9" s="19">
        <v>1</v>
      </c>
      <c r="CO9" s="19">
        <v>1</v>
      </c>
      <c r="CP9" s="19">
        <v>1</v>
      </c>
      <c r="CQ9" s="19">
        <v>1</v>
      </c>
      <c r="CR9" s="19">
        <v>1</v>
      </c>
      <c r="CS9" s="19">
        <v>1</v>
      </c>
      <c r="CT9" s="19">
        <v>1</v>
      </c>
      <c r="CU9" s="19">
        <v>1</v>
      </c>
      <c r="CV9" s="19">
        <v>1</v>
      </c>
      <c r="CW9" s="19">
        <v>1</v>
      </c>
      <c r="CX9" s="20">
        <v>1</v>
      </c>
      <c r="CY9" s="24">
        <f t="shared" si="12"/>
        <v>16</v>
      </c>
      <c r="CZ9" s="22">
        <f t="shared" si="13"/>
        <v>1</v>
      </c>
      <c r="DA9" s="23">
        <v>1</v>
      </c>
      <c r="DB9" s="19">
        <v>1</v>
      </c>
      <c r="DC9" s="19">
        <v>1</v>
      </c>
      <c r="DD9" s="19">
        <v>1</v>
      </c>
      <c r="DE9" s="19">
        <v>1</v>
      </c>
      <c r="DF9" s="19">
        <v>1</v>
      </c>
      <c r="DG9" s="19">
        <v>1</v>
      </c>
      <c r="DH9" s="19">
        <v>1</v>
      </c>
      <c r="DI9" s="19">
        <v>1</v>
      </c>
      <c r="DJ9" s="19">
        <v>1</v>
      </c>
      <c r="DK9" s="19">
        <v>1</v>
      </c>
      <c r="DL9" s="19">
        <v>1</v>
      </c>
      <c r="DM9" s="19">
        <v>1</v>
      </c>
      <c r="DN9" s="19">
        <v>1</v>
      </c>
      <c r="DO9" s="19">
        <v>1</v>
      </c>
      <c r="DP9" s="19">
        <v>1</v>
      </c>
      <c r="DQ9" s="19">
        <v>1</v>
      </c>
      <c r="DR9" s="19">
        <v>0</v>
      </c>
      <c r="DS9" s="19">
        <v>1</v>
      </c>
      <c r="DT9" s="19">
        <v>0</v>
      </c>
      <c r="DU9" s="20">
        <v>1</v>
      </c>
      <c r="DV9" s="19">
        <v>1</v>
      </c>
      <c r="DW9" s="19">
        <v>1</v>
      </c>
      <c r="DX9" s="19">
        <v>1</v>
      </c>
      <c r="DY9" s="20">
        <v>0</v>
      </c>
      <c r="DZ9" s="24">
        <f t="shared" si="14"/>
        <v>22</v>
      </c>
      <c r="EA9" s="22">
        <f t="shared" si="15"/>
        <v>0.88</v>
      </c>
      <c r="EB9" s="27">
        <v>1</v>
      </c>
      <c r="EC9" s="21">
        <f t="shared" si="16"/>
        <v>1</v>
      </c>
      <c r="ED9" s="22">
        <f t="shared" si="17"/>
        <v>1</v>
      </c>
      <c r="EE9" s="27">
        <v>0</v>
      </c>
      <c r="EF9" s="21">
        <f t="shared" si="18"/>
        <v>0</v>
      </c>
      <c r="EG9" s="22">
        <f t="shared" si="19"/>
        <v>0</v>
      </c>
      <c r="EH9" s="27">
        <v>1</v>
      </c>
      <c r="EI9" s="21">
        <f t="shared" si="20"/>
        <v>1</v>
      </c>
      <c r="EJ9" s="22">
        <f t="shared" si="21"/>
        <v>1</v>
      </c>
      <c r="EK9" s="23">
        <v>0</v>
      </c>
      <c r="EL9" s="20">
        <v>1</v>
      </c>
      <c r="EM9" s="21">
        <f t="shared" si="22"/>
        <v>1</v>
      </c>
      <c r="EN9" s="26">
        <f t="shared" si="23"/>
        <v>0.5</v>
      </c>
      <c r="EO9" s="23">
        <v>0</v>
      </c>
      <c r="EP9" s="19">
        <v>0</v>
      </c>
      <c r="EQ9" s="19">
        <v>0</v>
      </c>
      <c r="ER9" s="19">
        <v>0</v>
      </c>
      <c r="ES9" s="19">
        <v>0</v>
      </c>
      <c r="ET9" s="20">
        <v>0</v>
      </c>
      <c r="EU9" s="24">
        <f t="shared" si="24"/>
        <v>0</v>
      </c>
      <c r="EV9" s="22">
        <f t="shared" si="25"/>
        <v>0</v>
      </c>
      <c r="EW9" s="23">
        <v>1</v>
      </c>
      <c r="EX9" s="23">
        <v>1</v>
      </c>
      <c r="EY9" s="19">
        <v>1</v>
      </c>
      <c r="EZ9" s="19">
        <v>1</v>
      </c>
      <c r="FA9" s="19">
        <v>1</v>
      </c>
      <c r="FB9" s="19">
        <v>1</v>
      </c>
      <c r="FC9" s="19">
        <v>1</v>
      </c>
      <c r="FD9" s="20">
        <v>1</v>
      </c>
      <c r="FE9" s="21">
        <f t="shared" si="26"/>
        <v>8</v>
      </c>
      <c r="FF9" s="22">
        <f t="shared" si="27"/>
        <v>1</v>
      </c>
      <c r="FG9" s="23">
        <v>1</v>
      </c>
      <c r="FH9" s="19">
        <v>1</v>
      </c>
      <c r="FI9" s="19">
        <v>1</v>
      </c>
      <c r="FJ9" s="20">
        <v>1</v>
      </c>
      <c r="FK9" s="21">
        <f t="shared" si="28"/>
        <v>4</v>
      </c>
      <c r="FL9" s="22">
        <f t="shared" si="29"/>
        <v>1</v>
      </c>
      <c r="FM9" s="27">
        <v>1</v>
      </c>
      <c r="FN9" s="21">
        <f t="shared" si="30"/>
        <v>1</v>
      </c>
      <c r="FO9" s="22">
        <f t="shared" si="31"/>
        <v>1</v>
      </c>
      <c r="FP9" s="27">
        <v>1</v>
      </c>
      <c r="FQ9" s="21">
        <f t="shared" si="32"/>
        <v>1</v>
      </c>
      <c r="FR9" s="26">
        <f t="shared" si="33"/>
        <v>1</v>
      </c>
      <c r="FS9" s="28">
        <v>113</v>
      </c>
      <c r="FT9" s="77">
        <f t="shared" si="34"/>
        <v>0.83703703703703702</v>
      </c>
    </row>
    <row r="10" spans="1:176" s="29" customFormat="1" ht="45" customHeight="1">
      <c r="A10" s="64">
        <v>7</v>
      </c>
      <c r="B10" s="17" t="s">
        <v>172</v>
      </c>
      <c r="C10" s="18" t="s">
        <v>173</v>
      </c>
      <c r="D10" s="19" t="s">
        <v>142</v>
      </c>
      <c r="E10" s="19" t="s">
        <v>155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0</v>
      </c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9">
        <v>1</v>
      </c>
      <c r="W10" s="20">
        <v>1</v>
      </c>
      <c r="X10" s="21">
        <f t="shared" si="0"/>
        <v>17</v>
      </c>
      <c r="Y10" s="22">
        <f t="shared" si="1"/>
        <v>0.94444444444444442</v>
      </c>
      <c r="Z10" s="23">
        <v>1</v>
      </c>
      <c r="AA10" s="19">
        <v>1</v>
      </c>
      <c r="AB10" s="19">
        <v>1</v>
      </c>
      <c r="AC10" s="19">
        <v>1</v>
      </c>
      <c r="AD10" s="19">
        <v>1</v>
      </c>
      <c r="AE10" s="19">
        <v>0</v>
      </c>
      <c r="AF10" s="19">
        <v>1</v>
      </c>
      <c r="AG10" s="19">
        <v>1</v>
      </c>
      <c r="AH10" s="19">
        <v>1</v>
      </c>
      <c r="AI10" s="19">
        <v>1</v>
      </c>
      <c r="AJ10" s="19">
        <v>1</v>
      </c>
      <c r="AK10" s="19">
        <v>1</v>
      </c>
      <c r="AL10" s="19">
        <v>1</v>
      </c>
      <c r="AM10" s="19">
        <v>1</v>
      </c>
      <c r="AN10" s="19">
        <v>1</v>
      </c>
      <c r="AO10" s="19">
        <v>1</v>
      </c>
      <c r="AP10" s="20">
        <v>1</v>
      </c>
      <c r="AQ10" s="24">
        <f t="shared" si="2"/>
        <v>16</v>
      </c>
      <c r="AR10" s="22">
        <f t="shared" si="3"/>
        <v>0.94117647058823528</v>
      </c>
      <c r="AS10" s="23">
        <v>1</v>
      </c>
      <c r="AT10" s="19">
        <v>1</v>
      </c>
      <c r="AU10" s="19">
        <v>0</v>
      </c>
      <c r="AV10" s="19">
        <v>0</v>
      </c>
      <c r="AW10" s="19">
        <v>0</v>
      </c>
      <c r="AX10" s="19">
        <v>0</v>
      </c>
      <c r="AY10" s="20">
        <v>0</v>
      </c>
      <c r="AZ10" s="24">
        <f t="shared" si="4"/>
        <v>2</v>
      </c>
      <c r="BA10" s="22">
        <f t="shared" si="5"/>
        <v>0.2857142857142857</v>
      </c>
      <c r="BB10" s="23">
        <v>1</v>
      </c>
      <c r="BC10" s="19">
        <v>1</v>
      </c>
      <c r="BD10" s="19">
        <v>1</v>
      </c>
      <c r="BE10" s="19">
        <v>1</v>
      </c>
      <c r="BF10" s="19">
        <v>1</v>
      </c>
      <c r="BG10" s="19">
        <v>1</v>
      </c>
      <c r="BH10" s="19">
        <v>1</v>
      </c>
      <c r="BI10" s="19">
        <v>1</v>
      </c>
      <c r="BJ10" s="19">
        <v>1</v>
      </c>
      <c r="BK10" s="19">
        <v>1</v>
      </c>
      <c r="BL10" s="19">
        <v>1</v>
      </c>
      <c r="BM10" s="19">
        <v>1</v>
      </c>
      <c r="BN10" s="20">
        <v>0</v>
      </c>
      <c r="BO10" s="24">
        <f t="shared" si="6"/>
        <v>12</v>
      </c>
      <c r="BP10" s="22">
        <f t="shared" si="7"/>
        <v>0.92307692307692313</v>
      </c>
      <c r="BQ10" s="23">
        <v>1</v>
      </c>
      <c r="BR10" s="19">
        <v>1</v>
      </c>
      <c r="BS10" s="19">
        <v>1</v>
      </c>
      <c r="BT10" s="19">
        <v>1</v>
      </c>
      <c r="BU10" s="19">
        <v>0</v>
      </c>
      <c r="BV10" s="19">
        <v>1</v>
      </c>
      <c r="BW10" s="19">
        <v>1</v>
      </c>
      <c r="BX10" s="19">
        <v>1</v>
      </c>
      <c r="BY10" s="19">
        <v>0</v>
      </c>
      <c r="BZ10" s="19">
        <v>1</v>
      </c>
      <c r="CA10" s="19">
        <v>1</v>
      </c>
      <c r="CB10" s="19">
        <v>0</v>
      </c>
      <c r="CC10" s="19">
        <v>0</v>
      </c>
      <c r="CD10" s="24">
        <f t="shared" si="8"/>
        <v>9</v>
      </c>
      <c r="CE10" s="22">
        <f t="shared" si="9"/>
        <v>0.69230769230769229</v>
      </c>
      <c r="CF10" s="25">
        <v>1</v>
      </c>
      <c r="CG10" s="21">
        <f t="shared" si="10"/>
        <v>1</v>
      </c>
      <c r="CH10" s="26">
        <f t="shared" si="11"/>
        <v>1</v>
      </c>
      <c r="CI10" s="23">
        <v>1</v>
      </c>
      <c r="CJ10" s="19">
        <v>1</v>
      </c>
      <c r="CK10" s="19">
        <v>1</v>
      </c>
      <c r="CL10" s="19">
        <v>1</v>
      </c>
      <c r="CM10" s="19">
        <v>0</v>
      </c>
      <c r="CN10" s="19">
        <v>0</v>
      </c>
      <c r="CO10" s="19">
        <v>0</v>
      </c>
      <c r="CP10" s="19">
        <v>0</v>
      </c>
      <c r="CQ10" s="19">
        <v>1</v>
      </c>
      <c r="CR10" s="19">
        <v>1</v>
      </c>
      <c r="CS10" s="19">
        <v>1</v>
      </c>
      <c r="CT10" s="19">
        <v>1</v>
      </c>
      <c r="CU10" s="19">
        <v>1</v>
      </c>
      <c r="CV10" s="19">
        <v>1</v>
      </c>
      <c r="CW10" s="19">
        <v>1</v>
      </c>
      <c r="CX10" s="20">
        <v>1</v>
      </c>
      <c r="CY10" s="24">
        <f t="shared" si="12"/>
        <v>12</v>
      </c>
      <c r="CZ10" s="22">
        <f t="shared" si="13"/>
        <v>0.75</v>
      </c>
      <c r="DA10" s="23">
        <v>1</v>
      </c>
      <c r="DB10" s="19">
        <v>1</v>
      </c>
      <c r="DC10" s="19">
        <v>1</v>
      </c>
      <c r="DD10" s="19">
        <v>1</v>
      </c>
      <c r="DE10" s="19">
        <v>1</v>
      </c>
      <c r="DF10" s="19">
        <v>1</v>
      </c>
      <c r="DG10" s="19">
        <v>1</v>
      </c>
      <c r="DH10" s="19">
        <v>1</v>
      </c>
      <c r="DI10" s="19">
        <v>1</v>
      </c>
      <c r="DJ10" s="19">
        <v>1</v>
      </c>
      <c r="DK10" s="19">
        <v>1</v>
      </c>
      <c r="DL10" s="19">
        <v>1</v>
      </c>
      <c r="DM10" s="19">
        <v>1</v>
      </c>
      <c r="DN10" s="19">
        <v>1</v>
      </c>
      <c r="DO10" s="19">
        <v>1</v>
      </c>
      <c r="DP10" s="19">
        <v>1</v>
      </c>
      <c r="DQ10" s="19">
        <v>1</v>
      </c>
      <c r="DR10" s="19">
        <v>1</v>
      </c>
      <c r="DS10" s="19">
        <v>0</v>
      </c>
      <c r="DT10" s="19">
        <v>1</v>
      </c>
      <c r="DU10" s="20">
        <v>0</v>
      </c>
      <c r="DV10" s="19">
        <v>1</v>
      </c>
      <c r="DW10" s="19">
        <v>1</v>
      </c>
      <c r="DX10" s="19">
        <v>1</v>
      </c>
      <c r="DY10" s="20">
        <v>1</v>
      </c>
      <c r="DZ10" s="24">
        <f t="shared" si="14"/>
        <v>23</v>
      </c>
      <c r="EA10" s="22">
        <f t="shared" si="15"/>
        <v>0.92</v>
      </c>
      <c r="EB10" s="27">
        <v>1</v>
      </c>
      <c r="EC10" s="21">
        <f t="shared" si="16"/>
        <v>1</v>
      </c>
      <c r="ED10" s="22">
        <f t="shared" si="17"/>
        <v>1</v>
      </c>
      <c r="EE10" s="27">
        <v>0</v>
      </c>
      <c r="EF10" s="21">
        <f t="shared" si="18"/>
        <v>0</v>
      </c>
      <c r="EG10" s="22">
        <f t="shared" si="19"/>
        <v>0</v>
      </c>
      <c r="EH10" s="27">
        <v>0</v>
      </c>
      <c r="EI10" s="21">
        <f t="shared" si="20"/>
        <v>0</v>
      </c>
      <c r="EJ10" s="22">
        <f t="shared" si="21"/>
        <v>0</v>
      </c>
      <c r="EK10" s="23">
        <v>1</v>
      </c>
      <c r="EL10" s="20">
        <v>1</v>
      </c>
      <c r="EM10" s="21">
        <f t="shared" si="22"/>
        <v>2</v>
      </c>
      <c r="EN10" s="26">
        <f t="shared" si="23"/>
        <v>1</v>
      </c>
      <c r="EO10" s="23">
        <v>0</v>
      </c>
      <c r="EP10" s="19">
        <v>0</v>
      </c>
      <c r="EQ10" s="19">
        <v>0</v>
      </c>
      <c r="ER10" s="19">
        <v>0</v>
      </c>
      <c r="ES10" s="19">
        <v>1</v>
      </c>
      <c r="ET10" s="20">
        <v>0</v>
      </c>
      <c r="EU10" s="24">
        <f t="shared" si="24"/>
        <v>1</v>
      </c>
      <c r="EV10" s="22">
        <f t="shared" si="25"/>
        <v>0.16666666666666666</v>
      </c>
      <c r="EW10" s="23">
        <v>1</v>
      </c>
      <c r="EX10" s="23">
        <v>1</v>
      </c>
      <c r="EY10" s="19">
        <v>1</v>
      </c>
      <c r="EZ10" s="19">
        <v>1</v>
      </c>
      <c r="FA10" s="19">
        <v>1</v>
      </c>
      <c r="FB10" s="19">
        <v>1</v>
      </c>
      <c r="FC10" s="19">
        <v>1</v>
      </c>
      <c r="FD10" s="20">
        <v>0</v>
      </c>
      <c r="FE10" s="21">
        <f t="shared" si="26"/>
        <v>7</v>
      </c>
      <c r="FF10" s="22">
        <f t="shared" si="27"/>
        <v>0.875</v>
      </c>
      <c r="FG10" s="23">
        <v>1</v>
      </c>
      <c r="FH10" s="19">
        <v>1</v>
      </c>
      <c r="FI10" s="19">
        <v>1</v>
      </c>
      <c r="FJ10" s="20">
        <v>1</v>
      </c>
      <c r="FK10" s="21">
        <f t="shared" si="28"/>
        <v>4</v>
      </c>
      <c r="FL10" s="22">
        <f t="shared" si="29"/>
        <v>1</v>
      </c>
      <c r="FM10" s="27">
        <v>1</v>
      </c>
      <c r="FN10" s="21">
        <f t="shared" si="30"/>
        <v>1</v>
      </c>
      <c r="FO10" s="22">
        <f t="shared" si="31"/>
        <v>1</v>
      </c>
      <c r="FP10" s="27">
        <v>1</v>
      </c>
      <c r="FQ10" s="21">
        <f t="shared" si="32"/>
        <v>1</v>
      </c>
      <c r="FR10" s="26">
        <f t="shared" si="33"/>
        <v>1</v>
      </c>
      <c r="FS10" s="28">
        <v>109</v>
      </c>
      <c r="FT10" s="77">
        <f t="shared" si="34"/>
        <v>0.80740740740740746</v>
      </c>
    </row>
    <row r="11" spans="1:176" s="29" customFormat="1" ht="45" customHeight="1" thickBot="1">
      <c r="A11" s="64">
        <v>8</v>
      </c>
      <c r="B11" s="30" t="s">
        <v>172</v>
      </c>
      <c r="C11" s="31" t="s">
        <v>171</v>
      </c>
      <c r="D11" s="32" t="s">
        <v>146</v>
      </c>
      <c r="E11" s="32" t="s">
        <v>153</v>
      </c>
      <c r="F11" s="32">
        <v>1</v>
      </c>
      <c r="G11" s="32">
        <v>1</v>
      </c>
      <c r="H11" s="32">
        <v>1</v>
      </c>
      <c r="I11" s="32">
        <v>1</v>
      </c>
      <c r="J11" s="32">
        <v>1</v>
      </c>
      <c r="K11" s="32">
        <v>1</v>
      </c>
      <c r="L11" s="32">
        <v>1</v>
      </c>
      <c r="M11" s="32">
        <v>1</v>
      </c>
      <c r="N11" s="32">
        <v>1</v>
      </c>
      <c r="O11" s="32">
        <v>1</v>
      </c>
      <c r="P11" s="32">
        <v>1</v>
      </c>
      <c r="Q11" s="32">
        <v>1</v>
      </c>
      <c r="R11" s="32">
        <v>1</v>
      </c>
      <c r="S11" s="32">
        <v>1</v>
      </c>
      <c r="T11" s="32">
        <v>1</v>
      </c>
      <c r="U11" s="32">
        <v>1</v>
      </c>
      <c r="V11" s="32">
        <v>1</v>
      </c>
      <c r="W11" s="33">
        <v>1</v>
      </c>
      <c r="X11" s="34">
        <f t="shared" si="0"/>
        <v>18</v>
      </c>
      <c r="Y11" s="35">
        <f t="shared" si="1"/>
        <v>1</v>
      </c>
      <c r="Z11" s="36">
        <v>1</v>
      </c>
      <c r="AA11" s="32">
        <v>1</v>
      </c>
      <c r="AB11" s="32">
        <v>1</v>
      </c>
      <c r="AC11" s="32">
        <v>0</v>
      </c>
      <c r="AD11" s="32">
        <v>0</v>
      </c>
      <c r="AE11" s="32">
        <v>0</v>
      </c>
      <c r="AF11" s="32">
        <v>1</v>
      </c>
      <c r="AG11" s="32">
        <v>1</v>
      </c>
      <c r="AH11" s="32">
        <v>1</v>
      </c>
      <c r="AI11" s="32">
        <v>1</v>
      </c>
      <c r="AJ11" s="32">
        <v>1</v>
      </c>
      <c r="AK11" s="32">
        <v>1</v>
      </c>
      <c r="AL11" s="32">
        <v>1</v>
      </c>
      <c r="AM11" s="32">
        <v>1</v>
      </c>
      <c r="AN11" s="32">
        <v>1</v>
      </c>
      <c r="AO11" s="32">
        <v>1</v>
      </c>
      <c r="AP11" s="33">
        <v>1</v>
      </c>
      <c r="AQ11" s="37">
        <f t="shared" si="2"/>
        <v>14</v>
      </c>
      <c r="AR11" s="35">
        <f t="shared" si="3"/>
        <v>0.82352941176470584</v>
      </c>
      <c r="AS11" s="36">
        <v>1</v>
      </c>
      <c r="AT11" s="32">
        <v>1</v>
      </c>
      <c r="AU11" s="32">
        <v>1</v>
      </c>
      <c r="AV11" s="32">
        <v>0</v>
      </c>
      <c r="AW11" s="32">
        <v>0</v>
      </c>
      <c r="AX11" s="32">
        <v>0</v>
      </c>
      <c r="AY11" s="33">
        <v>0</v>
      </c>
      <c r="AZ11" s="37">
        <f t="shared" si="4"/>
        <v>3</v>
      </c>
      <c r="BA11" s="35">
        <f t="shared" si="5"/>
        <v>0.42857142857142855</v>
      </c>
      <c r="BB11" s="36">
        <v>1</v>
      </c>
      <c r="BC11" s="32">
        <v>1</v>
      </c>
      <c r="BD11" s="32">
        <v>1</v>
      </c>
      <c r="BE11" s="32">
        <v>1</v>
      </c>
      <c r="BF11" s="32">
        <v>1</v>
      </c>
      <c r="BG11" s="32">
        <v>1</v>
      </c>
      <c r="BH11" s="32">
        <v>1</v>
      </c>
      <c r="BI11" s="32">
        <v>1</v>
      </c>
      <c r="BJ11" s="32">
        <v>1</v>
      </c>
      <c r="BK11" s="32">
        <v>1</v>
      </c>
      <c r="BL11" s="32">
        <v>1</v>
      </c>
      <c r="BM11" s="32">
        <v>1</v>
      </c>
      <c r="BN11" s="33">
        <v>1</v>
      </c>
      <c r="BO11" s="37">
        <f t="shared" si="6"/>
        <v>13</v>
      </c>
      <c r="BP11" s="35">
        <f t="shared" si="7"/>
        <v>1</v>
      </c>
      <c r="BQ11" s="36">
        <v>1</v>
      </c>
      <c r="BR11" s="32">
        <v>1</v>
      </c>
      <c r="BS11" s="32">
        <v>1</v>
      </c>
      <c r="BT11" s="32">
        <v>1</v>
      </c>
      <c r="BU11" s="32">
        <v>0</v>
      </c>
      <c r="BV11" s="32">
        <v>1</v>
      </c>
      <c r="BW11" s="32">
        <v>1</v>
      </c>
      <c r="BX11" s="32">
        <v>1</v>
      </c>
      <c r="BY11" s="32">
        <v>1</v>
      </c>
      <c r="BZ11" s="32">
        <v>1</v>
      </c>
      <c r="CA11" s="32">
        <v>1</v>
      </c>
      <c r="CB11" s="32">
        <v>0</v>
      </c>
      <c r="CC11" s="32">
        <v>0</v>
      </c>
      <c r="CD11" s="37">
        <f t="shared" si="8"/>
        <v>10</v>
      </c>
      <c r="CE11" s="35">
        <f t="shared" si="9"/>
        <v>0.76923076923076927</v>
      </c>
      <c r="CF11" s="38">
        <v>1</v>
      </c>
      <c r="CG11" s="34">
        <f t="shared" si="10"/>
        <v>1</v>
      </c>
      <c r="CH11" s="39">
        <f t="shared" si="11"/>
        <v>1</v>
      </c>
      <c r="CI11" s="36">
        <v>1</v>
      </c>
      <c r="CJ11" s="32">
        <v>1</v>
      </c>
      <c r="CK11" s="32">
        <v>1</v>
      </c>
      <c r="CL11" s="32">
        <v>1</v>
      </c>
      <c r="CM11" s="32">
        <v>0</v>
      </c>
      <c r="CN11" s="32">
        <v>0</v>
      </c>
      <c r="CO11" s="32">
        <v>0</v>
      </c>
      <c r="CP11" s="32">
        <v>0</v>
      </c>
      <c r="CQ11" s="32">
        <v>1</v>
      </c>
      <c r="CR11" s="32">
        <v>1</v>
      </c>
      <c r="CS11" s="32">
        <v>1</v>
      </c>
      <c r="CT11" s="32">
        <v>1</v>
      </c>
      <c r="CU11" s="32">
        <v>1</v>
      </c>
      <c r="CV11" s="32">
        <v>1</v>
      </c>
      <c r="CW11" s="32">
        <v>1</v>
      </c>
      <c r="CX11" s="33">
        <v>1</v>
      </c>
      <c r="CY11" s="37">
        <f t="shared" si="12"/>
        <v>12</v>
      </c>
      <c r="CZ11" s="35">
        <f t="shared" si="13"/>
        <v>0.75</v>
      </c>
      <c r="DA11" s="36">
        <v>1</v>
      </c>
      <c r="DB11" s="32">
        <v>1</v>
      </c>
      <c r="DC11" s="32">
        <v>1</v>
      </c>
      <c r="DD11" s="32">
        <v>1</v>
      </c>
      <c r="DE11" s="32">
        <v>1</v>
      </c>
      <c r="DF11" s="32">
        <v>0</v>
      </c>
      <c r="DG11" s="32">
        <v>1</v>
      </c>
      <c r="DH11" s="32">
        <v>1</v>
      </c>
      <c r="DI11" s="32">
        <v>1</v>
      </c>
      <c r="DJ11" s="32">
        <v>0</v>
      </c>
      <c r="DK11" s="32">
        <v>0</v>
      </c>
      <c r="DL11" s="32">
        <v>1</v>
      </c>
      <c r="DM11" s="32">
        <v>0</v>
      </c>
      <c r="DN11" s="32">
        <v>0</v>
      </c>
      <c r="DO11" s="32">
        <v>1</v>
      </c>
      <c r="DP11" s="32">
        <v>1</v>
      </c>
      <c r="DQ11" s="32">
        <v>1</v>
      </c>
      <c r="DR11" s="32">
        <v>0</v>
      </c>
      <c r="DS11" s="32">
        <v>0</v>
      </c>
      <c r="DT11" s="32">
        <v>1</v>
      </c>
      <c r="DU11" s="33">
        <v>0</v>
      </c>
      <c r="DV11" s="32">
        <v>1</v>
      </c>
      <c r="DW11" s="32">
        <v>1</v>
      </c>
      <c r="DX11" s="32">
        <v>1</v>
      </c>
      <c r="DY11" s="33">
        <v>0</v>
      </c>
      <c r="DZ11" s="37">
        <f t="shared" si="14"/>
        <v>16</v>
      </c>
      <c r="EA11" s="35">
        <f t="shared" si="15"/>
        <v>0.64</v>
      </c>
      <c r="EB11" s="40">
        <v>1</v>
      </c>
      <c r="EC11" s="34">
        <f t="shared" si="16"/>
        <v>1</v>
      </c>
      <c r="ED11" s="35">
        <f t="shared" si="17"/>
        <v>1</v>
      </c>
      <c r="EE11" s="40">
        <v>0</v>
      </c>
      <c r="EF11" s="34">
        <f t="shared" si="18"/>
        <v>0</v>
      </c>
      <c r="EG11" s="35">
        <f t="shared" si="19"/>
        <v>0</v>
      </c>
      <c r="EH11" s="40">
        <v>0</v>
      </c>
      <c r="EI11" s="34">
        <f t="shared" si="20"/>
        <v>0</v>
      </c>
      <c r="EJ11" s="35">
        <f t="shared" si="21"/>
        <v>0</v>
      </c>
      <c r="EK11" s="36">
        <v>0</v>
      </c>
      <c r="EL11" s="33">
        <v>1</v>
      </c>
      <c r="EM11" s="34">
        <f t="shared" si="22"/>
        <v>1</v>
      </c>
      <c r="EN11" s="39">
        <f t="shared" si="23"/>
        <v>0.5</v>
      </c>
      <c r="EO11" s="36">
        <v>0</v>
      </c>
      <c r="EP11" s="32">
        <v>0</v>
      </c>
      <c r="EQ11" s="32">
        <v>0</v>
      </c>
      <c r="ER11" s="32">
        <v>0</v>
      </c>
      <c r="ES11" s="32">
        <v>0</v>
      </c>
      <c r="ET11" s="33">
        <v>0</v>
      </c>
      <c r="EU11" s="37">
        <f t="shared" si="24"/>
        <v>0</v>
      </c>
      <c r="EV11" s="35">
        <f t="shared" si="25"/>
        <v>0</v>
      </c>
      <c r="EW11" s="36">
        <v>1</v>
      </c>
      <c r="EX11" s="36">
        <v>1</v>
      </c>
      <c r="EY11" s="32">
        <v>1</v>
      </c>
      <c r="EZ11" s="32">
        <v>1</v>
      </c>
      <c r="FA11" s="32">
        <v>1</v>
      </c>
      <c r="FB11" s="32">
        <v>1</v>
      </c>
      <c r="FC11" s="32">
        <v>1</v>
      </c>
      <c r="FD11" s="33">
        <v>1</v>
      </c>
      <c r="FE11" s="34">
        <f t="shared" si="26"/>
        <v>8</v>
      </c>
      <c r="FF11" s="35">
        <f t="shared" si="27"/>
        <v>1</v>
      </c>
      <c r="FG11" s="36">
        <v>1</v>
      </c>
      <c r="FH11" s="32">
        <v>1</v>
      </c>
      <c r="FI11" s="32">
        <v>1</v>
      </c>
      <c r="FJ11" s="33">
        <v>1</v>
      </c>
      <c r="FK11" s="34">
        <f t="shared" si="28"/>
        <v>4</v>
      </c>
      <c r="FL11" s="35">
        <f t="shared" si="29"/>
        <v>1</v>
      </c>
      <c r="FM11" s="40">
        <v>1</v>
      </c>
      <c r="FN11" s="34">
        <f t="shared" si="30"/>
        <v>1</v>
      </c>
      <c r="FO11" s="35">
        <f t="shared" si="31"/>
        <v>1</v>
      </c>
      <c r="FP11" s="40">
        <v>1</v>
      </c>
      <c r="FQ11" s="34">
        <f t="shared" si="32"/>
        <v>1</v>
      </c>
      <c r="FR11" s="39">
        <f t="shared" si="33"/>
        <v>1</v>
      </c>
      <c r="FS11" s="41">
        <v>103</v>
      </c>
      <c r="FT11" s="77">
        <f t="shared" si="34"/>
        <v>0.76296296296296295</v>
      </c>
    </row>
    <row r="12" spans="1:176" s="29" customFormat="1" ht="45" customHeight="1">
      <c r="A12" s="78"/>
      <c r="B12" s="42" t="s">
        <v>172</v>
      </c>
      <c r="C12" s="42">
        <v>8</v>
      </c>
      <c r="D12" s="43"/>
      <c r="E12" s="43"/>
      <c r="F12" s="43">
        <v>8</v>
      </c>
      <c r="G12" s="43">
        <v>8</v>
      </c>
      <c r="H12" s="43">
        <v>8</v>
      </c>
      <c r="I12" s="43">
        <v>8</v>
      </c>
      <c r="J12" s="43">
        <v>8</v>
      </c>
      <c r="K12" s="43">
        <v>8</v>
      </c>
      <c r="L12" s="43">
        <v>8</v>
      </c>
      <c r="M12" s="43">
        <v>7</v>
      </c>
      <c r="N12" s="43">
        <v>8</v>
      </c>
      <c r="O12" s="43">
        <v>8</v>
      </c>
      <c r="P12" s="43">
        <v>8</v>
      </c>
      <c r="Q12" s="43">
        <v>8</v>
      </c>
      <c r="R12" s="43">
        <v>8</v>
      </c>
      <c r="S12" s="43">
        <v>7</v>
      </c>
      <c r="T12" s="43">
        <v>7</v>
      </c>
      <c r="U12" s="43">
        <v>8</v>
      </c>
      <c r="V12" s="43">
        <v>8</v>
      </c>
      <c r="W12" s="44">
        <v>8</v>
      </c>
      <c r="X12" s="45" t="s">
        <v>198</v>
      </c>
      <c r="Y12" s="46" t="s">
        <v>199</v>
      </c>
      <c r="Z12" s="47">
        <v>8</v>
      </c>
      <c r="AA12" s="43">
        <v>8</v>
      </c>
      <c r="AB12" s="43">
        <v>8</v>
      </c>
      <c r="AC12" s="43">
        <v>7</v>
      </c>
      <c r="AD12" s="43">
        <v>7</v>
      </c>
      <c r="AE12" s="43">
        <v>1</v>
      </c>
      <c r="AF12" s="43">
        <v>8</v>
      </c>
      <c r="AG12" s="43">
        <v>8</v>
      </c>
      <c r="AH12" s="43">
        <v>8</v>
      </c>
      <c r="AI12" s="43">
        <v>8</v>
      </c>
      <c r="AJ12" s="43">
        <v>8</v>
      </c>
      <c r="AK12" s="43">
        <v>7</v>
      </c>
      <c r="AL12" s="43">
        <v>8</v>
      </c>
      <c r="AM12" s="43">
        <v>8</v>
      </c>
      <c r="AN12" s="43">
        <v>8</v>
      </c>
      <c r="AO12" s="43">
        <v>8</v>
      </c>
      <c r="AP12" s="44">
        <v>8</v>
      </c>
      <c r="AQ12" s="45" t="s">
        <v>198</v>
      </c>
      <c r="AR12" s="46" t="s">
        <v>199</v>
      </c>
      <c r="AS12" s="47">
        <v>8</v>
      </c>
      <c r="AT12" s="43">
        <v>7</v>
      </c>
      <c r="AU12" s="43">
        <v>2</v>
      </c>
      <c r="AV12" s="43">
        <v>1</v>
      </c>
      <c r="AW12" s="43">
        <v>2</v>
      </c>
      <c r="AX12" s="43">
        <v>2</v>
      </c>
      <c r="AY12" s="44">
        <v>2</v>
      </c>
      <c r="AZ12" s="45" t="s">
        <v>198</v>
      </c>
      <c r="BA12" s="46" t="s">
        <v>199</v>
      </c>
      <c r="BB12" s="47">
        <v>8</v>
      </c>
      <c r="BC12" s="43">
        <v>8</v>
      </c>
      <c r="BD12" s="43">
        <v>6</v>
      </c>
      <c r="BE12" s="43">
        <v>8</v>
      </c>
      <c r="BF12" s="43">
        <v>8</v>
      </c>
      <c r="BG12" s="43">
        <v>8</v>
      </c>
      <c r="BH12" s="43">
        <v>8</v>
      </c>
      <c r="BI12" s="43">
        <v>8</v>
      </c>
      <c r="BJ12" s="43">
        <v>8</v>
      </c>
      <c r="BK12" s="43">
        <v>8</v>
      </c>
      <c r="BL12" s="43">
        <v>8</v>
      </c>
      <c r="BM12" s="43">
        <v>8</v>
      </c>
      <c r="BN12" s="44">
        <v>5</v>
      </c>
      <c r="BO12" s="81" t="s">
        <v>198</v>
      </c>
      <c r="BP12" s="46" t="s">
        <v>199</v>
      </c>
      <c r="BQ12" s="47">
        <v>8</v>
      </c>
      <c r="BR12" s="43">
        <v>8</v>
      </c>
      <c r="BS12" s="43">
        <v>8</v>
      </c>
      <c r="BT12" s="43">
        <v>6</v>
      </c>
      <c r="BU12" s="43">
        <v>0</v>
      </c>
      <c r="BV12" s="43">
        <v>7</v>
      </c>
      <c r="BW12" s="43">
        <v>6</v>
      </c>
      <c r="BX12" s="43">
        <v>8</v>
      </c>
      <c r="BY12" s="43">
        <v>2</v>
      </c>
      <c r="BZ12" s="43">
        <v>8</v>
      </c>
      <c r="CA12" s="43">
        <v>8</v>
      </c>
      <c r="CB12" s="43">
        <v>2</v>
      </c>
      <c r="CC12" s="43">
        <v>1</v>
      </c>
      <c r="CD12" s="81" t="s">
        <v>198</v>
      </c>
      <c r="CE12" s="46" t="s">
        <v>199</v>
      </c>
      <c r="CF12" s="48">
        <v>8</v>
      </c>
      <c r="CG12" s="45" t="s">
        <v>198</v>
      </c>
      <c r="CH12" s="46" t="s">
        <v>199</v>
      </c>
      <c r="CI12" s="47">
        <v>8</v>
      </c>
      <c r="CJ12" s="43">
        <v>8</v>
      </c>
      <c r="CK12" s="43">
        <v>8</v>
      </c>
      <c r="CL12" s="43">
        <v>8</v>
      </c>
      <c r="CM12" s="43">
        <v>2</v>
      </c>
      <c r="CN12" s="43">
        <v>2</v>
      </c>
      <c r="CO12" s="43">
        <v>2</v>
      </c>
      <c r="CP12" s="43">
        <v>2</v>
      </c>
      <c r="CQ12" s="43">
        <v>8</v>
      </c>
      <c r="CR12" s="43">
        <v>8</v>
      </c>
      <c r="CS12" s="43">
        <v>8</v>
      </c>
      <c r="CT12" s="43">
        <v>8</v>
      </c>
      <c r="CU12" s="43">
        <v>8</v>
      </c>
      <c r="CV12" s="43">
        <v>8</v>
      </c>
      <c r="CW12" s="43">
        <v>8</v>
      </c>
      <c r="CX12" s="44">
        <v>8</v>
      </c>
      <c r="CY12" s="45" t="s">
        <v>198</v>
      </c>
      <c r="CZ12" s="46" t="s">
        <v>199</v>
      </c>
      <c r="DA12" s="47">
        <v>6</v>
      </c>
      <c r="DB12" s="43">
        <v>5</v>
      </c>
      <c r="DC12" s="43">
        <v>5</v>
      </c>
      <c r="DD12" s="43">
        <v>5</v>
      </c>
      <c r="DE12" s="43">
        <v>5</v>
      </c>
      <c r="DF12" s="43">
        <v>4</v>
      </c>
      <c r="DG12" s="43">
        <v>8</v>
      </c>
      <c r="DH12" s="43">
        <v>7</v>
      </c>
      <c r="DI12" s="43">
        <v>7</v>
      </c>
      <c r="DJ12" s="43">
        <v>3</v>
      </c>
      <c r="DK12" s="43">
        <v>7</v>
      </c>
      <c r="DL12" s="43">
        <v>6</v>
      </c>
      <c r="DM12" s="43">
        <v>4</v>
      </c>
      <c r="DN12" s="43">
        <v>4</v>
      </c>
      <c r="DO12" s="43">
        <v>8</v>
      </c>
      <c r="DP12" s="43">
        <v>8</v>
      </c>
      <c r="DQ12" s="43">
        <v>4</v>
      </c>
      <c r="DR12" s="43">
        <v>1</v>
      </c>
      <c r="DS12" s="43">
        <v>1</v>
      </c>
      <c r="DT12" s="43">
        <v>3</v>
      </c>
      <c r="DU12" s="44">
        <v>1</v>
      </c>
      <c r="DV12" s="43">
        <v>7</v>
      </c>
      <c r="DW12" s="43">
        <v>7</v>
      </c>
      <c r="DX12" s="43">
        <v>5</v>
      </c>
      <c r="DY12" s="44">
        <v>2</v>
      </c>
      <c r="DZ12" s="45" t="s">
        <v>198</v>
      </c>
      <c r="EA12" s="46" t="s">
        <v>199</v>
      </c>
      <c r="EB12" s="48">
        <v>8</v>
      </c>
      <c r="EC12" s="45" t="s">
        <v>198</v>
      </c>
      <c r="ED12" s="46" t="s">
        <v>199</v>
      </c>
      <c r="EE12" s="48">
        <v>3</v>
      </c>
      <c r="EF12" s="45" t="s">
        <v>198</v>
      </c>
      <c r="EG12" s="46" t="s">
        <v>199</v>
      </c>
      <c r="EH12" s="48">
        <v>5</v>
      </c>
      <c r="EI12" s="45" t="s">
        <v>198</v>
      </c>
      <c r="EJ12" s="46" t="s">
        <v>199</v>
      </c>
      <c r="EK12" s="47">
        <v>4</v>
      </c>
      <c r="EL12" s="44">
        <v>7</v>
      </c>
      <c r="EM12" s="45" t="s">
        <v>198</v>
      </c>
      <c r="EN12" s="46" t="s">
        <v>199</v>
      </c>
      <c r="EO12" s="47">
        <v>0</v>
      </c>
      <c r="EP12" s="43">
        <v>0</v>
      </c>
      <c r="EQ12" s="43">
        <v>0</v>
      </c>
      <c r="ER12" s="43">
        <v>0</v>
      </c>
      <c r="ES12" s="43">
        <v>2</v>
      </c>
      <c r="ET12" s="44">
        <v>2</v>
      </c>
      <c r="EU12" s="45" t="s">
        <v>198</v>
      </c>
      <c r="EV12" s="46" t="s">
        <v>199</v>
      </c>
      <c r="EW12" s="47">
        <v>8</v>
      </c>
      <c r="EX12" s="47">
        <v>8</v>
      </c>
      <c r="EY12" s="43">
        <v>8</v>
      </c>
      <c r="EZ12" s="43">
        <v>8</v>
      </c>
      <c r="FA12" s="43">
        <v>8</v>
      </c>
      <c r="FB12" s="43">
        <v>8</v>
      </c>
      <c r="FC12" s="43">
        <v>8</v>
      </c>
      <c r="FD12" s="44">
        <v>7</v>
      </c>
      <c r="FE12" s="45" t="s">
        <v>198</v>
      </c>
      <c r="FF12" s="46" t="s">
        <v>199</v>
      </c>
      <c r="FG12" s="47">
        <v>8</v>
      </c>
      <c r="FH12" s="43">
        <v>8</v>
      </c>
      <c r="FI12" s="43">
        <v>8</v>
      </c>
      <c r="FJ12" s="44">
        <v>8</v>
      </c>
      <c r="FK12" s="45" t="s">
        <v>198</v>
      </c>
      <c r="FL12" s="46" t="s">
        <v>199</v>
      </c>
      <c r="FM12" s="48">
        <v>8</v>
      </c>
      <c r="FN12" s="45" t="s">
        <v>198</v>
      </c>
      <c r="FO12" s="46" t="s">
        <v>199</v>
      </c>
      <c r="FP12" s="48">
        <v>7</v>
      </c>
      <c r="FQ12" s="45" t="s">
        <v>198</v>
      </c>
      <c r="FR12" s="46" t="s">
        <v>199</v>
      </c>
      <c r="FS12" s="79">
        <v>104.75</v>
      </c>
      <c r="FT12" s="77">
        <f t="shared" si="34"/>
        <v>0.77592592592592591</v>
      </c>
    </row>
    <row r="13" spans="1:176" s="29" customFormat="1" ht="45" customHeight="1" thickBot="1">
      <c r="A13" s="80"/>
      <c r="B13" s="49" t="s">
        <v>172</v>
      </c>
      <c r="C13" s="50">
        <v>1</v>
      </c>
      <c r="D13" s="51"/>
      <c r="E13" s="51"/>
      <c r="F13" s="52">
        <f>F12/$C12</f>
        <v>1</v>
      </c>
      <c r="G13" s="52">
        <f t="shared" ref="G13:BY13" si="35">G12/$C12</f>
        <v>1</v>
      </c>
      <c r="H13" s="52">
        <f t="shared" si="35"/>
        <v>1</v>
      </c>
      <c r="I13" s="52">
        <f t="shared" si="35"/>
        <v>1</v>
      </c>
      <c r="J13" s="52">
        <f t="shared" si="35"/>
        <v>1</v>
      </c>
      <c r="K13" s="52">
        <f t="shared" si="35"/>
        <v>1</v>
      </c>
      <c r="L13" s="52">
        <f t="shared" si="35"/>
        <v>1</v>
      </c>
      <c r="M13" s="52">
        <f t="shared" si="35"/>
        <v>0.875</v>
      </c>
      <c r="N13" s="52">
        <f t="shared" si="35"/>
        <v>1</v>
      </c>
      <c r="O13" s="52">
        <f t="shared" si="35"/>
        <v>1</v>
      </c>
      <c r="P13" s="52">
        <f t="shared" si="35"/>
        <v>1</v>
      </c>
      <c r="Q13" s="52">
        <f t="shared" si="35"/>
        <v>1</v>
      </c>
      <c r="R13" s="52">
        <f t="shared" si="35"/>
        <v>1</v>
      </c>
      <c r="S13" s="52">
        <f t="shared" si="35"/>
        <v>0.875</v>
      </c>
      <c r="T13" s="52">
        <f t="shared" si="35"/>
        <v>0.875</v>
      </c>
      <c r="U13" s="52">
        <f t="shared" si="35"/>
        <v>1</v>
      </c>
      <c r="V13" s="52">
        <f t="shared" si="35"/>
        <v>1</v>
      </c>
      <c r="W13" s="53">
        <f t="shared" si="35"/>
        <v>1</v>
      </c>
      <c r="X13" s="61">
        <f t="shared" si="0"/>
        <v>17.625</v>
      </c>
      <c r="Y13" s="55">
        <f t="shared" si="1"/>
        <v>0.97916666666666663</v>
      </c>
      <c r="Z13" s="56">
        <f t="shared" si="35"/>
        <v>1</v>
      </c>
      <c r="AA13" s="52">
        <f t="shared" si="35"/>
        <v>1</v>
      </c>
      <c r="AB13" s="52">
        <f t="shared" si="35"/>
        <v>1</v>
      </c>
      <c r="AC13" s="52">
        <f t="shared" si="35"/>
        <v>0.875</v>
      </c>
      <c r="AD13" s="52">
        <f t="shared" si="35"/>
        <v>0.875</v>
      </c>
      <c r="AE13" s="52">
        <f t="shared" si="35"/>
        <v>0.125</v>
      </c>
      <c r="AF13" s="52">
        <f t="shared" si="35"/>
        <v>1</v>
      </c>
      <c r="AG13" s="52">
        <f t="shared" si="35"/>
        <v>1</v>
      </c>
      <c r="AH13" s="52">
        <f t="shared" si="35"/>
        <v>1</v>
      </c>
      <c r="AI13" s="52">
        <f t="shared" si="35"/>
        <v>1</v>
      </c>
      <c r="AJ13" s="52">
        <f t="shared" si="35"/>
        <v>1</v>
      </c>
      <c r="AK13" s="52">
        <f t="shared" si="35"/>
        <v>0.875</v>
      </c>
      <c r="AL13" s="52">
        <f t="shared" si="35"/>
        <v>1</v>
      </c>
      <c r="AM13" s="52">
        <f t="shared" si="35"/>
        <v>1</v>
      </c>
      <c r="AN13" s="52">
        <f t="shared" si="35"/>
        <v>1</v>
      </c>
      <c r="AO13" s="52">
        <f t="shared" si="35"/>
        <v>1</v>
      </c>
      <c r="AP13" s="53">
        <f t="shared" si="35"/>
        <v>1</v>
      </c>
      <c r="AQ13" s="58">
        <f t="shared" si="2"/>
        <v>15.75</v>
      </c>
      <c r="AR13" s="55">
        <f t="shared" si="3"/>
        <v>0.92647058823529416</v>
      </c>
      <c r="AS13" s="56">
        <f t="shared" si="35"/>
        <v>1</v>
      </c>
      <c r="AT13" s="52">
        <f t="shared" si="35"/>
        <v>0.875</v>
      </c>
      <c r="AU13" s="52">
        <f t="shared" si="35"/>
        <v>0.25</v>
      </c>
      <c r="AV13" s="52">
        <f t="shared" si="35"/>
        <v>0.125</v>
      </c>
      <c r="AW13" s="52">
        <f t="shared" si="35"/>
        <v>0.25</v>
      </c>
      <c r="AX13" s="52">
        <f t="shared" si="35"/>
        <v>0.25</v>
      </c>
      <c r="AY13" s="53">
        <f t="shared" si="35"/>
        <v>0.25</v>
      </c>
      <c r="AZ13" s="58">
        <f t="shared" si="4"/>
        <v>3</v>
      </c>
      <c r="BA13" s="55">
        <f t="shared" si="5"/>
        <v>0.42857142857142855</v>
      </c>
      <c r="BB13" s="56">
        <f t="shared" si="35"/>
        <v>1</v>
      </c>
      <c r="BC13" s="52">
        <f t="shared" si="35"/>
        <v>1</v>
      </c>
      <c r="BD13" s="52">
        <f t="shared" si="35"/>
        <v>0.75</v>
      </c>
      <c r="BE13" s="52">
        <f t="shared" si="35"/>
        <v>1</v>
      </c>
      <c r="BF13" s="52">
        <f t="shared" si="35"/>
        <v>1</v>
      </c>
      <c r="BG13" s="52">
        <f t="shared" si="35"/>
        <v>1</v>
      </c>
      <c r="BH13" s="52">
        <f t="shared" si="35"/>
        <v>1</v>
      </c>
      <c r="BI13" s="52">
        <f t="shared" si="35"/>
        <v>1</v>
      </c>
      <c r="BJ13" s="52">
        <f t="shared" si="35"/>
        <v>1</v>
      </c>
      <c r="BK13" s="52">
        <f t="shared" si="35"/>
        <v>1</v>
      </c>
      <c r="BL13" s="52">
        <f t="shared" si="35"/>
        <v>1</v>
      </c>
      <c r="BM13" s="52">
        <f t="shared" si="35"/>
        <v>1</v>
      </c>
      <c r="BN13" s="53">
        <f t="shared" si="35"/>
        <v>0.625</v>
      </c>
      <c r="BO13" s="57">
        <f t="shared" si="6"/>
        <v>12.375</v>
      </c>
      <c r="BP13" s="55">
        <f t="shared" si="7"/>
        <v>0.95192307692307687</v>
      </c>
      <c r="BQ13" s="56">
        <f t="shared" si="35"/>
        <v>1</v>
      </c>
      <c r="BR13" s="52">
        <f t="shared" si="35"/>
        <v>1</v>
      </c>
      <c r="BS13" s="52">
        <f t="shared" si="35"/>
        <v>1</v>
      </c>
      <c r="BT13" s="52">
        <f t="shared" si="35"/>
        <v>0.75</v>
      </c>
      <c r="BU13" s="52">
        <f t="shared" si="35"/>
        <v>0</v>
      </c>
      <c r="BV13" s="52">
        <f t="shared" si="35"/>
        <v>0.875</v>
      </c>
      <c r="BW13" s="52">
        <f t="shared" si="35"/>
        <v>0.75</v>
      </c>
      <c r="BX13" s="52">
        <f t="shared" si="35"/>
        <v>1</v>
      </c>
      <c r="BY13" s="52">
        <f t="shared" si="35"/>
        <v>0.25</v>
      </c>
      <c r="BZ13" s="52">
        <f t="shared" ref="BZ13:FC13" si="36">BZ12/$C12</f>
        <v>1</v>
      </c>
      <c r="CA13" s="52">
        <f t="shared" si="36"/>
        <v>1</v>
      </c>
      <c r="CB13" s="52">
        <f t="shared" si="36"/>
        <v>0.25</v>
      </c>
      <c r="CC13" s="52">
        <f t="shared" si="36"/>
        <v>0.125</v>
      </c>
      <c r="CD13" s="58">
        <f t="shared" si="8"/>
        <v>9</v>
      </c>
      <c r="CE13" s="55">
        <f t="shared" si="9"/>
        <v>0.69230769230769229</v>
      </c>
      <c r="CF13" s="59">
        <f t="shared" si="36"/>
        <v>1</v>
      </c>
      <c r="CG13" s="54">
        <f t="shared" si="10"/>
        <v>1</v>
      </c>
      <c r="CH13" s="60">
        <f t="shared" si="11"/>
        <v>1</v>
      </c>
      <c r="CI13" s="56">
        <f t="shared" si="36"/>
        <v>1</v>
      </c>
      <c r="CJ13" s="52">
        <f t="shared" si="36"/>
        <v>1</v>
      </c>
      <c r="CK13" s="52">
        <f t="shared" si="36"/>
        <v>1</v>
      </c>
      <c r="CL13" s="52">
        <f t="shared" si="36"/>
        <v>1</v>
      </c>
      <c r="CM13" s="52">
        <f t="shared" si="36"/>
        <v>0.25</v>
      </c>
      <c r="CN13" s="52">
        <f t="shared" si="36"/>
        <v>0.25</v>
      </c>
      <c r="CO13" s="52">
        <f t="shared" si="36"/>
        <v>0.25</v>
      </c>
      <c r="CP13" s="52">
        <f t="shared" si="36"/>
        <v>0.25</v>
      </c>
      <c r="CQ13" s="52">
        <f t="shared" si="36"/>
        <v>1</v>
      </c>
      <c r="CR13" s="52">
        <f t="shared" si="36"/>
        <v>1</v>
      </c>
      <c r="CS13" s="52">
        <f t="shared" si="36"/>
        <v>1</v>
      </c>
      <c r="CT13" s="52">
        <f t="shared" si="36"/>
        <v>1</v>
      </c>
      <c r="CU13" s="52">
        <f t="shared" si="36"/>
        <v>1</v>
      </c>
      <c r="CV13" s="52">
        <f t="shared" si="36"/>
        <v>1</v>
      </c>
      <c r="CW13" s="52">
        <f t="shared" si="36"/>
        <v>1</v>
      </c>
      <c r="CX13" s="53">
        <f t="shared" si="36"/>
        <v>1</v>
      </c>
      <c r="CY13" s="58">
        <f t="shared" si="12"/>
        <v>13</v>
      </c>
      <c r="CZ13" s="55">
        <f t="shared" si="13"/>
        <v>0.8125</v>
      </c>
      <c r="DA13" s="56">
        <f t="shared" si="36"/>
        <v>0.75</v>
      </c>
      <c r="DB13" s="52">
        <f t="shared" si="36"/>
        <v>0.625</v>
      </c>
      <c r="DC13" s="52">
        <f t="shared" si="36"/>
        <v>0.625</v>
      </c>
      <c r="DD13" s="52">
        <f t="shared" si="36"/>
        <v>0.625</v>
      </c>
      <c r="DE13" s="52">
        <f t="shared" si="36"/>
        <v>0.625</v>
      </c>
      <c r="DF13" s="52">
        <f t="shared" si="36"/>
        <v>0.5</v>
      </c>
      <c r="DG13" s="52">
        <f t="shared" si="36"/>
        <v>1</v>
      </c>
      <c r="DH13" s="52">
        <f t="shared" si="36"/>
        <v>0.875</v>
      </c>
      <c r="DI13" s="52">
        <f t="shared" si="36"/>
        <v>0.875</v>
      </c>
      <c r="DJ13" s="52">
        <f t="shared" si="36"/>
        <v>0.375</v>
      </c>
      <c r="DK13" s="52">
        <f t="shared" si="36"/>
        <v>0.875</v>
      </c>
      <c r="DL13" s="52">
        <f t="shared" si="36"/>
        <v>0.75</v>
      </c>
      <c r="DM13" s="52">
        <f t="shared" si="36"/>
        <v>0.5</v>
      </c>
      <c r="DN13" s="52">
        <f t="shared" si="36"/>
        <v>0.5</v>
      </c>
      <c r="DO13" s="52">
        <f t="shared" si="36"/>
        <v>1</v>
      </c>
      <c r="DP13" s="52">
        <f t="shared" si="36"/>
        <v>1</v>
      </c>
      <c r="DQ13" s="52">
        <f t="shared" si="36"/>
        <v>0.5</v>
      </c>
      <c r="DR13" s="52">
        <f t="shared" si="36"/>
        <v>0.125</v>
      </c>
      <c r="DS13" s="52">
        <f t="shared" si="36"/>
        <v>0.125</v>
      </c>
      <c r="DT13" s="52">
        <f t="shared" si="36"/>
        <v>0.375</v>
      </c>
      <c r="DU13" s="53">
        <f>DU12/$C12</f>
        <v>0.125</v>
      </c>
      <c r="DV13" s="52">
        <f t="shared" si="36"/>
        <v>0.875</v>
      </c>
      <c r="DW13" s="52">
        <f t="shared" si="36"/>
        <v>0.875</v>
      </c>
      <c r="DX13" s="52">
        <f t="shared" si="36"/>
        <v>0.625</v>
      </c>
      <c r="DY13" s="53">
        <f t="shared" si="36"/>
        <v>0.25</v>
      </c>
      <c r="DZ13" s="57">
        <f t="shared" si="14"/>
        <v>15.375</v>
      </c>
      <c r="EA13" s="55">
        <f t="shared" si="15"/>
        <v>0.61499999999999999</v>
      </c>
      <c r="EB13" s="59">
        <f t="shared" si="36"/>
        <v>1</v>
      </c>
      <c r="EC13" s="54">
        <f t="shared" si="16"/>
        <v>1</v>
      </c>
      <c r="ED13" s="55">
        <f t="shared" si="17"/>
        <v>1</v>
      </c>
      <c r="EE13" s="59">
        <f t="shared" si="36"/>
        <v>0.375</v>
      </c>
      <c r="EF13" s="61">
        <f t="shared" si="18"/>
        <v>0.375</v>
      </c>
      <c r="EG13" s="55">
        <f t="shared" si="19"/>
        <v>0.375</v>
      </c>
      <c r="EH13" s="59">
        <f t="shared" si="36"/>
        <v>0.625</v>
      </c>
      <c r="EI13" s="61">
        <f t="shared" si="20"/>
        <v>0.625</v>
      </c>
      <c r="EJ13" s="55">
        <f t="shared" si="21"/>
        <v>0.625</v>
      </c>
      <c r="EK13" s="56">
        <f t="shared" si="36"/>
        <v>0.5</v>
      </c>
      <c r="EL13" s="53">
        <f t="shared" si="36"/>
        <v>0.875</v>
      </c>
      <c r="EM13" s="61">
        <f t="shared" si="22"/>
        <v>1.375</v>
      </c>
      <c r="EN13" s="60">
        <f t="shared" si="23"/>
        <v>0.6875</v>
      </c>
      <c r="EO13" s="56">
        <f t="shared" si="36"/>
        <v>0</v>
      </c>
      <c r="EP13" s="52">
        <f t="shared" si="36"/>
        <v>0</v>
      </c>
      <c r="EQ13" s="52">
        <f t="shared" si="36"/>
        <v>0</v>
      </c>
      <c r="ER13" s="52">
        <f t="shared" si="36"/>
        <v>0</v>
      </c>
      <c r="ES13" s="52">
        <f t="shared" si="36"/>
        <v>0.25</v>
      </c>
      <c r="ET13" s="53">
        <f t="shared" si="36"/>
        <v>0.25</v>
      </c>
      <c r="EU13" s="58">
        <f t="shared" si="24"/>
        <v>0.5</v>
      </c>
      <c r="EV13" s="55">
        <f t="shared" si="25"/>
        <v>8.3333333333333329E-2</v>
      </c>
      <c r="EW13" s="56">
        <f t="shared" si="36"/>
        <v>1</v>
      </c>
      <c r="EX13" s="52">
        <f t="shared" si="36"/>
        <v>1</v>
      </c>
      <c r="EY13" s="52">
        <f t="shared" si="36"/>
        <v>1</v>
      </c>
      <c r="EZ13" s="52">
        <f t="shared" si="36"/>
        <v>1</v>
      </c>
      <c r="FA13" s="52">
        <f t="shared" si="36"/>
        <v>1</v>
      </c>
      <c r="FB13" s="52">
        <f t="shared" si="36"/>
        <v>1</v>
      </c>
      <c r="FC13" s="52">
        <f t="shared" si="36"/>
        <v>1</v>
      </c>
      <c r="FD13" s="53">
        <f t="shared" ref="FD13:FP13" si="37">FD12/$C12</f>
        <v>0.875</v>
      </c>
      <c r="FE13" s="61">
        <f t="shared" si="26"/>
        <v>7.875</v>
      </c>
      <c r="FF13" s="55">
        <f t="shared" si="27"/>
        <v>0.984375</v>
      </c>
      <c r="FG13" s="56">
        <f t="shared" si="37"/>
        <v>1</v>
      </c>
      <c r="FH13" s="52">
        <f t="shared" si="37"/>
        <v>1</v>
      </c>
      <c r="FI13" s="52">
        <f t="shared" si="37"/>
        <v>1</v>
      </c>
      <c r="FJ13" s="53">
        <f t="shared" si="37"/>
        <v>1</v>
      </c>
      <c r="FK13" s="54">
        <f t="shared" si="28"/>
        <v>4</v>
      </c>
      <c r="FL13" s="55">
        <f t="shared" si="29"/>
        <v>1</v>
      </c>
      <c r="FM13" s="59">
        <f t="shared" si="37"/>
        <v>1</v>
      </c>
      <c r="FN13" s="54">
        <f t="shared" si="30"/>
        <v>1</v>
      </c>
      <c r="FO13" s="55">
        <f t="shared" si="31"/>
        <v>1</v>
      </c>
      <c r="FP13" s="59">
        <f t="shared" si="37"/>
        <v>0.875</v>
      </c>
      <c r="FQ13" s="61">
        <f t="shared" si="32"/>
        <v>0.875</v>
      </c>
      <c r="FR13" s="60">
        <f t="shared" si="33"/>
        <v>0.875</v>
      </c>
      <c r="FS13" s="62">
        <v>0.77590000000000003</v>
      </c>
      <c r="FT13" s="63"/>
    </row>
    <row r="14" spans="1:176" ht="14.45" customHeight="1" thickTop="1">
      <c r="D14" s="84"/>
      <c r="DN14" s="86"/>
      <c r="DO14" s="87"/>
      <c r="DP14" s="86"/>
      <c r="EL14" s="88"/>
      <c r="EM14" s="88"/>
      <c r="EN14" s="88"/>
      <c r="EP14" s="85"/>
      <c r="FS14" s="16"/>
      <c r="FT14" s="16"/>
    </row>
    <row r="15" spans="1:176" ht="14.45" customHeight="1">
      <c r="DO15" s="86"/>
      <c r="DP15" s="90"/>
      <c r="DQ15" s="86"/>
      <c r="EO15" s="88"/>
      <c r="EP15" s="85"/>
      <c r="FS15" s="85"/>
      <c r="FT15" s="16"/>
    </row>
    <row r="16" spans="1:176" ht="14.45" customHeight="1">
      <c r="DP16" s="86"/>
      <c r="DQ16" s="87"/>
      <c r="DR16" s="86"/>
    </row>
    <row r="17" spans="120:122" ht="14.45" customHeight="1">
      <c r="DP17" s="86"/>
      <c r="DQ17" s="86"/>
      <c r="DR17" s="86"/>
    </row>
    <row r="18" spans="120:122" ht="14.45" customHeight="1">
      <c r="DP18" s="86"/>
      <c r="DQ18" s="86"/>
      <c r="DR18" s="86"/>
    </row>
  </sheetData>
  <mergeCells count="146">
    <mergeCell ref="DP2:DU2"/>
    <mergeCell ref="FT1:FT3"/>
    <mergeCell ref="A1:A3"/>
    <mergeCell ref="B1:B3"/>
    <mergeCell ref="C1:C3"/>
    <mergeCell ref="D1:D3"/>
    <mergeCell ref="E1:E3"/>
    <mergeCell ref="F1:F3"/>
    <mergeCell ref="G1:Q1"/>
    <mergeCell ref="R1:R3"/>
    <mergeCell ref="S1:S3"/>
    <mergeCell ref="G2:G3"/>
    <mergeCell ref="H2:H3"/>
    <mergeCell ref="I2:I3"/>
    <mergeCell ref="J2:J3"/>
    <mergeCell ref="K2:K3"/>
    <mergeCell ref="L2:L3"/>
    <mergeCell ref="M2:M3"/>
    <mergeCell ref="AS1:AY1"/>
    <mergeCell ref="AQ1:AQ3"/>
    <mergeCell ref="AR1:AR3"/>
    <mergeCell ref="AZ1:AZ3"/>
    <mergeCell ref="BA1:BA3"/>
    <mergeCell ref="T1:T3"/>
    <mergeCell ref="U1:U3"/>
    <mergeCell ref="V1:V3"/>
    <mergeCell ref="N2:N3"/>
    <mergeCell ref="O2:O3"/>
    <mergeCell ref="P2:P3"/>
    <mergeCell ref="Q2:Q3"/>
    <mergeCell ref="W1:W3"/>
    <mergeCell ref="Z1:AP1"/>
    <mergeCell ref="Z2:Z3"/>
    <mergeCell ref="AA2:AA3"/>
    <mergeCell ref="AF2:AJ2"/>
    <mergeCell ref="AK2:AP2"/>
    <mergeCell ref="AB2:AB3"/>
    <mergeCell ref="AC2:AC3"/>
    <mergeCell ref="AD2:AD3"/>
    <mergeCell ref="AE2:AE3"/>
    <mergeCell ref="X1:X3"/>
    <mergeCell ref="Y1:Y3"/>
    <mergeCell ref="AS2:AS3"/>
    <mergeCell ref="AT2:AT3"/>
    <mergeCell ref="AU2:AU3"/>
    <mergeCell ref="AV2:AV3"/>
    <mergeCell ref="BF2:BF3"/>
    <mergeCell ref="BG2:BL2"/>
    <mergeCell ref="BM2:BM3"/>
    <mergeCell ref="BN2:BN3"/>
    <mergeCell ref="AY2:AY3"/>
    <mergeCell ref="BB2:BB3"/>
    <mergeCell ref="BC2:BC3"/>
    <mergeCell ref="BD2:BD3"/>
    <mergeCell ref="AW2:AW3"/>
    <mergeCell ref="AX2:AX3"/>
    <mergeCell ref="BE2:BE3"/>
    <mergeCell ref="CA2:CA3"/>
    <mergeCell ref="CB2:CB3"/>
    <mergeCell ref="CC2:CC3"/>
    <mergeCell ref="BY2:BY3"/>
    <mergeCell ref="BZ2:BZ3"/>
    <mergeCell ref="BO1:BO3"/>
    <mergeCell ref="BP1:BP3"/>
    <mergeCell ref="BT2:BT3"/>
    <mergeCell ref="BU2:BU3"/>
    <mergeCell ref="BV2:BV3"/>
    <mergeCell ref="BQ2:BQ3"/>
    <mergeCell ref="BR2:BR3"/>
    <mergeCell ref="BS2:BS3"/>
    <mergeCell ref="BW2:BW3"/>
    <mergeCell ref="BX2:BX3"/>
    <mergeCell ref="BQ1:CC1"/>
    <mergeCell ref="BB1:BN1"/>
    <mergeCell ref="CI2:CL2"/>
    <mergeCell ref="CM2:CP2"/>
    <mergeCell ref="CQ2:CX2"/>
    <mergeCell ref="DA2:DE2"/>
    <mergeCell ref="DF2:DG2"/>
    <mergeCell ref="DH2:DH3"/>
    <mergeCell ref="EW2:EW3"/>
    <mergeCell ref="CI1:CX1"/>
    <mergeCell ref="CG1:CG3"/>
    <mergeCell ref="CH1:CH3"/>
    <mergeCell ref="CY1:CY3"/>
    <mergeCell ref="CZ1:CZ3"/>
    <mergeCell ref="DA1:DY1"/>
    <mergeCell ref="DZ1:DZ3"/>
    <mergeCell ref="EA1:EA3"/>
    <mergeCell ref="EC1:EC3"/>
    <mergeCell ref="ED1:ED3"/>
    <mergeCell ref="EF1:EF3"/>
    <mergeCell ref="EG1:EG3"/>
    <mergeCell ref="EI1:EI3"/>
    <mergeCell ref="EJ1:EJ3"/>
    <mergeCell ref="EK1:EL1"/>
    <mergeCell ref="DX2:DX3"/>
    <mergeCell ref="EM1:EM3"/>
    <mergeCell ref="EN1:EN3"/>
    <mergeCell ref="EW1:FD1"/>
    <mergeCell ref="EU1:EU3"/>
    <mergeCell ref="EV1:EV3"/>
    <mergeCell ref="FE1:FE3"/>
    <mergeCell ref="FF1:FF3"/>
    <mergeCell ref="FG1:FJ1"/>
    <mergeCell ref="FK1:FK3"/>
    <mergeCell ref="EZ2:EZ3"/>
    <mergeCell ref="FC2:FC3"/>
    <mergeCell ref="FH2:FH3"/>
    <mergeCell ref="EX2:EX3"/>
    <mergeCell ref="EO1:ET1"/>
    <mergeCell ref="CD1:CD3"/>
    <mergeCell ref="CE1:CE3"/>
    <mergeCell ref="FS1:FS3"/>
    <mergeCell ref="FP1:FP3"/>
    <mergeCell ref="CF2:CF3"/>
    <mergeCell ref="EY2:EY3"/>
    <mergeCell ref="DI2:DI3"/>
    <mergeCell ref="DJ2:DJ3"/>
    <mergeCell ref="DK2:DO2"/>
    <mergeCell ref="EH2:EH3"/>
    <mergeCell ref="EK2:EK3"/>
    <mergeCell ref="EL2:EL3"/>
    <mergeCell ref="EO2:EO3"/>
    <mergeCell ref="EP2:EP3"/>
    <mergeCell ref="EQ2:EQ3"/>
    <mergeCell ref="ER2:ER3"/>
    <mergeCell ref="ES2:ES3"/>
    <mergeCell ref="DV2:DV3"/>
    <mergeCell ref="DW2:DW3"/>
    <mergeCell ref="EE2:EE3"/>
    <mergeCell ref="DY2:DY3"/>
    <mergeCell ref="EB2:EB3"/>
    <mergeCell ref="ET2:ET3"/>
    <mergeCell ref="FM1:FM3"/>
    <mergeCell ref="FO1:FO3"/>
    <mergeCell ref="FQ1:FQ3"/>
    <mergeCell ref="FR1:FR3"/>
    <mergeCell ref="FA2:FA3"/>
    <mergeCell ref="FB2:FB3"/>
    <mergeCell ref="FD2:FD3"/>
    <mergeCell ref="FG2:FG3"/>
    <mergeCell ref="FI2:FI3"/>
    <mergeCell ref="FJ2:FJ3"/>
    <mergeCell ref="FL1:FL3"/>
    <mergeCell ref="FN1:FN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Ольга</cp:lastModifiedBy>
  <cp:lastPrinted>2018-01-26T11:11:08Z</cp:lastPrinted>
  <dcterms:created xsi:type="dcterms:W3CDTF">2017-12-24T13:29:29Z</dcterms:created>
  <dcterms:modified xsi:type="dcterms:W3CDTF">2021-07-12T09:01:51Z</dcterms:modified>
</cp:coreProperties>
</file>